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งานพัสดุ\งานพัสดุ ปีงบประมาณ 2567\e-bidding\ปรับปรุงอาคารอุตสาหกรรมเกษตร\ส่งเอกสารขอบเขตงาน ราคากลาง\เอกสารประกอบราคากลาง\"/>
    </mc:Choice>
  </mc:AlternateContent>
  <xr:revisionPtr revIDLastSave="0" documentId="8_{A1B86D0C-4210-4E1E-8060-16CF0EDA0F91}" xr6:coauthVersionLast="36" xr6:coauthVersionMax="36" xr10:uidLastSave="{00000000-0000-0000-0000-000000000000}"/>
  <bookViews>
    <workbookView xWindow="0" yWindow="0" windowWidth="20490" windowHeight="7575" firstSheet="3" activeTab="7" xr2:uid="{CC7B9A3C-67A1-436B-BF22-F6959990D71B}"/>
  </bookViews>
  <sheets>
    <sheet name="ปร.6" sheetId="1" r:id="rId1"/>
    <sheet name="ปร.5 อาคาร" sheetId="2" r:id="rId2"/>
    <sheet name="ปร.4 อาคาร" sheetId="3" r:id="rId3"/>
    <sheet name="ปร.5 ครุภัณฑ์จัดซื้อ" sheetId="4" r:id="rId4"/>
    <sheet name="ปร.4 ครุภัณฑ์จัดซื้อ" sheetId="6" r:id="rId5"/>
    <sheet name="ปร.5 ค่าใช้จ่ายพิเศษ" sheetId="7" r:id="rId6"/>
    <sheet name="ค่าใช้จ่ายพิเศษ" sheetId="8" r:id="rId7"/>
    <sheet name="หาค่า F" sheetId="9" r:id="rId8"/>
    <sheet name="Sheet5" sheetId="5" state="hidden" r:id="rId9"/>
  </sheets>
  <externalReferences>
    <externalReference r:id="rId10"/>
  </externalReferences>
  <definedNames>
    <definedName name="_xlnm.Print_Area" localSheetId="7">'หาค่า F'!$A$1:$AL$25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" i="9" l="1"/>
  <c r="AD20" i="9"/>
  <c r="AI19" i="9"/>
  <c r="AD19" i="9"/>
  <c r="AB19" i="9"/>
  <c r="X18" i="9"/>
  <c r="X5" i="9"/>
  <c r="AG12" i="9" s="1"/>
  <c r="I13" i="8"/>
  <c r="J13" i="8" s="1"/>
  <c r="G13" i="8"/>
  <c r="I12" i="8"/>
  <c r="J12" i="8" s="1"/>
  <c r="G12" i="8"/>
  <c r="I11" i="8"/>
  <c r="J11" i="8" s="1"/>
  <c r="G11" i="8"/>
  <c r="J10" i="8"/>
  <c r="I10" i="8"/>
  <c r="G10" i="8"/>
  <c r="I9" i="8"/>
  <c r="J9" i="8" s="1"/>
  <c r="G9" i="8"/>
  <c r="G3" i="8"/>
  <c r="A3" i="8"/>
  <c r="A2" i="8"/>
  <c r="R20" i="7"/>
  <c r="F20" i="7" s="1"/>
  <c r="K12" i="7"/>
  <c r="I7" i="7"/>
  <c r="E6" i="7"/>
  <c r="E5" i="7"/>
  <c r="I4" i="7"/>
  <c r="F54" i="6"/>
  <c r="I54" i="6" s="1"/>
  <c r="F53" i="6"/>
  <c r="I53" i="6" s="1"/>
  <c r="F52" i="6"/>
  <c r="I52" i="6" s="1"/>
  <c r="F51" i="6"/>
  <c r="I51" i="6" s="1"/>
  <c r="F50" i="6"/>
  <c r="I50" i="6" s="1"/>
  <c r="F48" i="6"/>
  <c r="I48" i="6" s="1"/>
  <c r="F47" i="6"/>
  <c r="I47" i="6" s="1"/>
  <c r="F45" i="6"/>
  <c r="I45" i="6" s="1"/>
  <c r="F44" i="6"/>
  <c r="I44" i="6" s="1"/>
  <c r="F43" i="6"/>
  <c r="I43" i="6" s="1"/>
  <c r="F42" i="6"/>
  <c r="I42" i="6" s="1"/>
  <c r="F40" i="6"/>
  <c r="I40" i="6" s="1"/>
  <c r="F39" i="6"/>
  <c r="I39" i="6" s="1"/>
  <c r="F38" i="6"/>
  <c r="I38" i="6" s="1"/>
  <c r="F36" i="6"/>
  <c r="I36" i="6" s="1"/>
  <c r="F35" i="6"/>
  <c r="I35" i="6" s="1"/>
  <c r="F34" i="6"/>
  <c r="I34" i="6" s="1"/>
  <c r="F33" i="6"/>
  <c r="I33" i="6" s="1"/>
  <c r="F32" i="6"/>
  <c r="I32" i="6" s="1"/>
  <c r="F30" i="6"/>
  <c r="I30" i="6" s="1"/>
  <c r="F29" i="6"/>
  <c r="I29" i="6" s="1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3" i="6"/>
  <c r="A3" i="6"/>
  <c r="A2" i="6"/>
  <c r="F54" i="5"/>
  <c r="I54" i="5" s="1"/>
  <c r="F53" i="5"/>
  <c r="I53" i="5" s="1"/>
  <c r="F52" i="5"/>
  <c r="I52" i="5" s="1"/>
  <c r="F51" i="5"/>
  <c r="I51" i="5" s="1"/>
  <c r="F50" i="5"/>
  <c r="I50" i="5" s="1"/>
  <c r="F48" i="5"/>
  <c r="I48" i="5" s="1"/>
  <c r="F47" i="5"/>
  <c r="I47" i="5" s="1"/>
  <c r="F45" i="5"/>
  <c r="I45" i="5" s="1"/>
  <c r="F44" i="5"/>
  <c r="I44" i="5" s="1"/>
  <c r="F43" i="5"/>
  <c r="I43" i="5" s="1"/>
  <c r="F42" i="5"/>
  <c r="I42" i="5" s="1"/>
  <c r="F40" i="5"/>
  <c r="I40" i="5" s="1"/>
  <c r="F39" i="5"/>
  <c r="I39" i="5" s="1"/>
  <c r="F38" i="5"/>
  <c r="I38" i="5" s="1"/>
  <c r="F36" i="5"/>
  <c r="I36" i="5" s="1"/>
  <c r="F35" i="5"/>
  <c r="I35" i="5" s="1"/>
  <c r="F34" i="5"/>
  <c r="I34" i="5" s="1"/>
  <c r="F33" i="5"/>
  <c r="I33" i="5" s="1"/>
  <c r="F32" i="5"/>
  <c r="I32" i="5" s="1"/>
  <c r="F30" i="5"/>
  <c r="I30" i="5" s="1"/>
  <c r="F29" i="5"/>
  <c r="I29" i="5" s="1"/>
  <c r="F28" i="5"/>
  <c r="I28" i="5" s="1"/>
  <c r="F27" i="5"/>
  <c r="I27" i="5" s="1"/>
  <c r="F26" i="5"/>
  <c r="I26" i="5" s="1"/>
  <c r="F25" i="5"/>
  <c r="I25" i="5" s="1"/>
  <c r="F24" i="5"/>
  <c r="I24" i="5" s="1"/>
  <c r="F23" i="5"/>
  <c r="I23" i="5" s="1"/>
  <c r="F22" i="5"/>
  <c r="I22" i="5" s="1"/>
  <c r="F21" i="5"/>
  <c r="I21" i="5" s="1"/>
  <c r="F20" i="5"/>
  <c r="I20" i="5" s="1"/>
  <c r="F19" i="5"/>
  <c r="I19" i="5" s="1"/>
  <c r="F18" i="5"/>
  <c r="I18" i="5" s="1"/>
  <c r="F17" i="5"/>
  <c r="I17" i="5" s="1"/>
  <c r="F16" i="5"/>
  <c r="I16" i="5" s="1"/>
  <c r="F15" i="5"/>
  <c r="I15" i="5" s="1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8" i="5"/>
  <c r="I8" i="5" s="1"/>
  <c r="H4" i="5"/>
  <c r="I3" i="5"/>
  <c r="F3" i="5"/>
  <c r="A3" i="5"/>
  <c r="A2" i="5"/>
  <c r="D8" i="4"/>
  <c r="I7" i="4"/>
  <c r="E6" i="4"/>
  <c r="E5" i="4"/>
  <c r="I4" i="4"/>
  <c r="I240" i="3"/>
  <c r="G240" i="3"/>
  <c r="I239" i="3"/>
  <c r="G239" i="3"/>
  <c r="I238" i="3"/>
  <c r="G238" i="3"/>
  <c r="I237" i="3"/>
  <c r="G237" i="3"/>
  <c r="I235" i="3"/>
  <c r="G235" i="3"/>
  <c r="I234" i="3"/>
  <c r="G234" i="3"/>
  <c r="I230" i="3"/>
  <c r="I231" i="3" s="1"/>
  <c r="G230" i="3"/>
  <c r="G232" i="3" s="1"/>
  <c r="I226" i="3"/>
  <c r="G226" i="3"/>
  <c r="I225" i="3"/>
  <c r="G225" i="3"/>
  <c r="I224" i="3"/>
  <c r="G224" i="3"/>
  <c r="I222" i="3"/>
  <c r="G222" i="3"/>
  <c r="I220" i="3"/>
  <c r="G220" i="3"/>
  <c r="I219" i="3"/>
  <c r="G219" i="3"/>
  <c r="I216" i="3"/>
  <c r="I215" i="3"/>
  <c r="G215" i="3"/>
  <c r="I214" i="3"/>
  <c r="G214" i="3"/>
  <c r="G216" i="3" s="1"/>
  <c r="I210" i="3"/>
  <c r="G210" i="3"/>
  <c r="G211" i="3" s="1"/>
  <c r="I207" i="3"/>
  <c r="I206" i="3"/>
  <c r="G206" i="3"/>
  <c r="I205" i="3"/>
  <c r="G205" i="3"/>
  <c r="G208" i="3" s="1"/>
  <c r="I204" i="3"/>
  <c r="G204" i="3"/>
  <c r="I203" i="3"/>
  <c r="G203" i="3"/>
  <c r="J203" i="3" s="1"/>
  <c r="I200" i="3"/>
  <c r="G200" i="3"/>
  <c r="I199" i="3"/>
  <c r="G199" i="3"/>
  <c r="I198" i="3"/>
  <c r="G198" i="3"/>
  <c r="I196" i="3"/>
  <c r="J196" i="3" s="1"/>
  <c r="G196" i="3"/>
  <c r="I195" i="3"/>
  <c r="J195" i="3" s="1"/>
  <c r="G195" i="3"/>
  <c r="I191" i="3"/>
  <c r="G191" i="3"/>
  <c r="J191" i="3" s="1"/>
  <c r="I190" i="3"/>
  <c r="G190" i="3"/>
  <c r="I189" i="3"/>
  <c r="G189" i="3"/>
  <c r="J189" i="3" s="1"/>
  <c r="I188" i="3"/>
  <c r="G188" i="3"/>
  <c r="I187" i="3"/>
  <c r="G187" i="3"/>
  <c r="J187" i="3" s="1"/>
  <c r="I186" i="3"/>
  <c r="G186" i="3"/>
  <c r="I185" i="3"/>
  <c r="G185" i="3"/>
  <c r="J185" i="3" s="1"/>
  <c r="I184" i="3"/>
  <c r="G184" i="3"/>
  <c r="I183" i="3"/>
  <c r="G183" i="3"/>
  <c r="J183" i="3" s="1"/>
  <c r="I182" i="3"/>
  <c r="G182" i="3"/>
  <c r="J182" i="3" s="1"/>
  <c r="I181" i="3"/>
  <c r="J181" i="3" s="1"/>
  <c r="G181" i="3"/>
  <c r="I180" i="3"/>
  <c r="G180" i="3"/>
  <c r="I179" i="3"/>
  <c r="G179" i="3"/>
  <c r="I178" i="3"/>
  <c r="G178" i="3"/>
  <c r="I177" i="3"/>
  <c r="J177" i="3" s="1"/>
  <c r="G177" i="3"/>
  <c r="I176" i="3"/>
  <c r="G176" i="3"/>
  <c r="J176" i="3" s="1"/>
  <c r="G175" i="3"/>
  <c r="J175" i="3" s="1"/>
  <c r="I175" i="3"/>
  <c r="I174" i="3"/>
  <c r="G174" i="3"/>
  <c r="J174" i="3" s="1"/>
  <c r="I172" i="3"/>
  <c r="G172" i="3"/>
  <c r="I171" i="3"/>
  <c r="G171" i="3"/>
  <c r="I170" i="3"/>
  <c r="G170" i="3"/>
  <c r="I169" i="3"/>
  <c r="G169" i="3"/>
  <c r="I168" i="3"/>
  <c r="G168" i="3"/>
  <c r="I167" i="3"/>
  <c r="G167" i="3"/>
  <c r="J167" i="3" s="1"/>
  <c r="I166" i="3"/>
  <c r="G166" i="3"/>
  <c r="I165" i="3"/>
  <c r="G165" i="3"/>
  <c r="J165" i="3" s="1"/>
  <c r="I164" i="3"/>
  <c r="G164" i="3"/>
  <c r="I163" i="3"/>
  <c r="G163" i="3"/>
  <c r="J163" i="3" s="1"/>
  <c r="I162" i="3"/>
  <c r="G162" i="3"/>
  <c r="I157" i="3"/>
  <c r="G157" i="3"/>
  <c r="J157" i="3" s="1"/>
  <c r="I155" i="3"/>
  <c r="J155" i="3" s="1"/>
  <c r="G155" i="3"/>
  <c r="I153" i="3"/>
  <c r="G153" i="3"/>
  <c r="I152" i="3"/>
  <c r="G152" i="3"/>
  <c r="I151" i="3"/>
  <c r="J151" i="3" s="1"/>
  <c r="G151" i="3"/>
  <c r="I149" i="3"/>
  <c r="G149" i="3"/>
  <c r="I148" i="3"/>
  <c r="J148" i="3" s="1"/>
  <c r="G148" i="3"/>
  <c r="I147" i="3"/>
  <c r="G147" i="3"/>
  <c r="I145" i="3"/>
  <c r="G145" i="3"/>
  <c r="I143" i="3"/>
  <c r="G143" i="3"/>
  <c r="J143" i="3" s="1"/>
  <c r="I142" i="3"/>
  <c r="G142" i="3"/>
  <c r="J142" i="3" s="1"/>
  <c r="I140" i="3"/>
  <c r="G140" i="3"/>
  <c r="I136" i="3"/>
  <c r="G136" i="3"/>
  <c r="I135" i="3"/>
  <c r="G135" i="3"/>
  <c r="I134" i="3"/>
  <c r="G134" i="3"/>
  <c r="I132" i="3"/>
  <c r="G132" i="3"/>
  <c r="I131" i="3"/>
  <c r="G131" i="3"/>
  <c r="J131" i="3" s="1"/>
  <c r="I130" i="3"/>
  <c r="G130" i="3"/>
  <c r="I129" i="3"/>
  <c r="G129" i="3"/>
  <c r="J129" i="3" s="1"/>
  <c r="I128" i="3"/>
  <c r="G128" i="3"/>
  <c r="I127" i="3"/>
  <c r="G127" i="3"/>
  <c r="I126" i="3"/>
  <c r="G126" i="3"/>
  <c r="I125" i="3"/>
  <c r="G125" i="3"/>
  <c r="I124" i="3"/>
  <c r="G124" i="3"/>
  <c r="J123" i="3"/>
  <c r="I122" i="3"/>
  <c r="G122" i="3"/>
  <c r="I121" i="3"/>
  <c r="G121" i="3"/>
  <c r="I119" i="3"/>
  <c r="G119" i="3"/>
  <c r="I118" i="3"/>
  <c r="G118" i="3"/>
  <c r="I115" i="3"/>
  <c r="G115" i="3"/>
  <c r="I114" i="3"/>
  <c r="G114" i="3"/>
  <c r="J114" i="3" s="1"/>
  <c r="I113" i="3"/>
  <c r="G113" i="3"/>
  <c r="I112" i="3"/>
  <c r="G112" i="3"/>
  <c r="J112" i="3" s="1"/>
  <c r="I109" i="3"/>
  <c r="G109" i="3"/>
  <c r="I107" i="3"/>
  <c r="G107" i="3"/>
  <c r="G106" i="3"/>
  <c r="I106" i="3"/>
  <c r="J106" i="3" s="1"/>
  <c r="I105" i="3"/>
  <c r="G105" i="3"/>
  <c r="I104" i="3"/>
  <c r="G104" i="3"/>
  <c r="I103" i="3"/>
  <c r="G103" i="3"/>
  <c r="I102" i="3"/>
  <c r="G102" i="3"/>
  <c r="I100" i="3"/>
  <c r="G100" i="3"/>
  <c r="J100" i="3" s="1"/>
  <c r="H98" i="3"/>
  <c r="I98" i="3" s="1"/>
  <c r="G98" i="3"/>
  <c r="I96" i="3"/>
  <c r="H96" i="3"/>
  <c r="G96" i="3"/>
  <c r="J96" i="3" s="1"/>
  <c r="H95" i="3"/>
  <c r="I95" i="3" s="1"/>
  <c r="G95" i="3"/>
  <c r="I94" i="3"/>
  <c r="H94" i="3"/>
  <c r="G94" i="3"/>
  <c r="H93" i="3"/>
  <c r="I93" i="3" s="1"/>
  <c r="G93" i="3"/>
  <c r="J93" i="3" s="1"/>
  <c r="H92" i="3"/>
  <c r="I92" i="3" s="1"/>
  <c r="G92" i="3"/>
  <c r="H90" i="3"/>
  <c r="I90" i="3" s="1"/>
  <c r="G90" i="3"/>
  <c r="J90" i="3" s="1"/>
  <c r="H89" i="3"/>
  <c r="I89" i="3" s="1"/>
  <c r="G89" i="3"/>
  <c r="H88" i="3"/>
  <c r="I88" i="3" s="1"/>
  <c r="G88" i="3"/>
  <c r="J88" i="3" s="1"/>
  <c r="H87" i="3"/>
  <c r="I87" i="3" s="1"/>
  <c r="G87" i="3"/>
  <c r="H86" i="3"/>
  <c r="I86" i="3" s="1"/>
  <c r="G86" i="3"/>
  <c r="J86" i="3" s="1"/>
  <c r="H84" i="3"/>
  <c r="I84" i="3" s="1"/>
  <c r="G84" i="3"/>
  <c r="H82" i="3"/>
  <c r="I82" i="3" s="1"/>
  <c r="G82" i="3"/>
  <c r="J82" i="3" s="1"/>
  <c r="H81" i="3"/>
  <c r="I81" i="3" s="1"/>
  <c r="G81" i="3"/>
  <c r="H80" i="3"/>
  <c r="I80" i="3" s="1"/>
  <c r="G80" i="3"/>
  <c r="J80" i="3" s="1"/>
  <c r="I78" i="3"/>
  <c r="H78" i="3"/>
  <c r="G78" i="3"/>
  <c r="J78" i="3" s="1"/>
  <c r="I77" i="3"/>
  <c r="H77" i="3"/>
  <c r="G77" i="3"/>
  <c r="H75" i="3"/>
  <c r="I75" i="3" s="1"/>
  <c r="G75" i="3"/>
  <c r="H74" i="3"/>
  <c r="I74" i="3" s="1"/>
  <c r="G74" i="3"/>
  <c r="H73" i="3"/>
  <c r="I73" i="3" s="1"/>
  <c r="G73" i="3"/>
  <c r="H71" i="3"/>
  <c r="I71" i="3" s="1"/>
  <c r="G71" i="3"/>
  <c r="H70" i="3"/>
  <c r="I70" i="3" s="1"/>
  <c r="G70" i="3"/>
  <c r="H68" i="3"/>
  <c r="I68" i="3" s="1"/>
  <c r="G68" i="3"/>
  <c r="H67" i="3"/>
  <c r="I67" i="3" s="1"/>
  <c r="G67" i="3"/>
  <c r="H66" i="3"/>
  <c r="I66" i="3" s="1"/>
  <c r="G66" i="3"/>
  <c r="H65" i="3"/>
  <c r="I65" i="3" s="1"/>
  <c r="G65" i="3"/>
  <c r="H64" i="3"/>
  <c r="I64" i="3" s="1"/>
  <c r="G64" i="3"/>
  <c r="H62" i="3"/>
  <c r="I62" i="3" s="1"/>
  <c r="G62" i="3"/>
  <c r="H61" i="3"/>
  <c r="I61" i="3" s="1"/>
  <c r="G61" i="3"/>
  <c r="H60" i="3"/>
  <c r="I60" i="3" s="1"/>
  <c r="G60" i="3"/>
  <c r="I59" i="3"/>
  <c r="H59" i="3"/>
  <c r="G59" i="3"/>
  <c r="H57" i="3"/>
  <c r="I57" i="3" s="1"/>
  <c r="G57" i="3"/>
  <c r="I54" i="3"/>
  <c r="G54" i="3"/>
  <c r="J53" i="3"/>
  <c r="I53" i="3"/>
  <c r="G53" i="3"/>
  <c r="I52" i="3"/>
  <c r="G52" i="3"/>
  <c r="G51" i="3"/>
  <c r="I50" i="3"/>
  <c r="G50" i="3"/>
  <c r="I49" i="3"/>
  <c r="G49" i="3"/>
  <c r="I48" i="3"/>
  <c r="G48" i="3"/>
  <c r="J48" i="3" s="1"/>
  <c r="I47" i="3"/>
  <c r="G47" i="3"/>
  <c r="I46" i="3"/>
  <c r="G46" i="3"/>
  <c r="I45" i="3"/>
  <c r="G45" i="3"/>
  <c r="I41" i="3"/>
  <c r="G41" i="3"/>
  <c r="I40" i="3"/>
  <c r="I39" i="3"/>
  <c r="I38" i="3"/>
  <c r="J38" i="3" s="1"/>
  <c r="I36" i="3"/>
  <c r="J36" i="3" s="1"/>
  <c r="I35" i="3"/>
  <c r="I34" i="3"/>
  <c r="I32" i="3"/>
  <c r="J32" i="3"/>
  <c r="I31" i="3"/>
  <c r="J31" i="3" s="1"/>
  <c r="I30" i="3"/>
  <c r="J30" i="3"/>
  <c r="I29" i="3"/>
  <c r="I28" i="3"/>
  <c r="I27" i="3"/>
  <c r="I26" i="3"/>
  <c r="G2" i="3"/>
  <c r="B12" i="2"/>
  <c r="F10" i="2"/>
  <c r="D8" i="2"/>
  <c r="E6" i="2"/>
  <c r="E5" i="2"/>
  <c r="E4" i="2"/>
  <c r="O10" i="1"/>
  <c r="B8" i="1"/>
  <c r="J124" i="3" l="1"/>
  <c r="J126" i="3"/>
  <c r="J128" i="3"/>
  <c r="J178" i="3"/>
  <c r="J190" i="3"/>
  <c r="J102" i="3"/>
  <c r="J104" i="3"/>
  <c r="J119" i="3"/>
  <c r="J122" i="3"/>
  <c r="J164" i="3"/>
  <c r="J166" i="3"/>
  <c r="J168" i="3"/>
  <c r="J170" i="3"/>
  <c r="J172" i="3"/>
  <c r="J95" i="3"/>
  <c r="J147" i="3"/>
  <c r="J152" i="3"/>
  <c r="J171" i="3"/>
  <c r="J222" i="3"/>
  <c r="J235" i="3"/>
  <c r="J240" i="3"/>
  <c r="J118" i="3"/>
  <c r="J198" i="3"/>
  <c r="J74" i="3"/>
  <c r="J105" i="3"/>
  <c r="J107" i="3"/>
  <c r="J153" i="3"/>
  <c r="J220" i="3"/>
  <c r="J224" i="3"/>
  <c r="J234" i="3"/>
  <c r="J237" i="3"/>
  <c r="J200" i="3"/>
  <c r="J77" i="3"/>
  <c r="J94" i="3"/>
  <c r="J109" i="3"/>
  <c r="J149" i="3"/>
  <c r="G207" i="3"/>
  <c r="J207" i="3" s="1"/>
  <c r="I208" i="3"/>
  <c r="J208" i="3" s="1"/>
  <c r="J219" i="3"/>
  <c r="J226" i="3"/>
  <c r="I232" i="3"/>
  <c r="J239" i="3"/>
  <c r="J205" i="3"/>
  <c r="J230" i="3"/>
  <c r="J98" i="3"/>
  <c r="J115" i="3"/>
  <c r="J125" i="3"/>
  <c r="J127" i="3"/>
  <c r="J130" i="3"/>
  <c r="J132" i="3"/>
  <c r="J135" i="3"/>
  <c r="J145" i="3"/>
  <c r="J169" i="3"/>
  <c r="J179" i="3"/>
  <c r="J186" i="3"/>
  <c r="J188" i="3"/>
  <c r="J204" i="3"/>
  <c r="J206" i="3"/>
  <c r="J238" i="3"/>
  <c r="J75" i="3"/>
  <c r="J71" i="3"/>
  <c r="J64" i="3"/>
  <c r="J66" i="3"/>
  <c r="J68" i="3"/>
  <c r="J57" i="3"/>
  <c r="J59" i="3"/>
  <c r="J61" i="3"/>
  <c r="J54" i="3"/>
  <c r="J45" i="3"/>
  <c r="J47" i="3"/>
  <c r="J49" i="3"/>
  <c r="J46" i="3"/>
  <c r="J41" i="3"/>
  <c r="J39" i="3"/>
  <c r="J35" i="3"/>
  <c r="J27" i="3"/>
  <c r="O14" i="1"/>
  <c r="O15" i="1" s="1"/>
  <c r="B16" i="1" s="1"/>
  <c r="R14" i="2"/>
  <c r="R20" i="2" s="1"/>
  <c r="R21" i="2" s="1"/>
  <c r="X24" i="9"/>
  <c r="AB24" i="9" s="1"/>
  <c r="AG19" i="9"/>
  <c r="J22" i="8"/>
  <c r="K11" i="8"/>
  <c r="O12" i="7"/>
  <c r="R12" i="7" s="1"/>
  <c r="R19" i="7" s="1"/>
  <c r="I55" i="6"/>
  <c r="F55" i="6"/>
  <c r="I55" i="5"/>
  <c r="F55" i="5"/>
  <c r="R18" i="4"/>
  <c r="I111" i="3"/>
  <c r="G111" i="3"/>
  <c r="J216" i="3"/>
  <c r="J232" i="3"/>
  <c r="I42" i="3"/>
  <c r="J28" i="3"/>
  <c r="I158" i="3"/>
  <c r="G158" i="3"/>
  <c r="J158" i="3" s="1"/>
  <c r="J214" i="3"/>
  <c r="J225" i="3"/>
  <c r="J26" i="3"/>
  <c r="G42" i="3"/>
  <c r="I173" i="3"/>
  <c r="I192" i="3" s="1"/>
  <c r="G173" i="3"/>
  <c r="J173" i="3" s="1"/>
  <c r="I197" i="3"/>
  <c r="G197" i="3"/>
  <c r="J29" i="3"/>
  <c r="J40" i="3"/>
  <c r="J50" i="3"/>
  <c r="J52" i="3"/>
  <c r="J140" i="3"/>
  <c r="J180" i="3"/>
  <c r="J199" i="3"/>
  <c r="J210" i="3"/>
  <c r="G217" i="3"/>
  <c r="J34" i="3"/>
  <c r="J60" i="3"/>
  <c r="J62" i="3"/>
  <c r="J65" i="3"/>
  <c r="J67" i="3"/>
  <c r="J70" i="3"/>
  <c r="J73" i="3"/>
  <c r="J81" i="3"/>
  <c r="J84" i="3"/>
  <c r="J87" i="3"/>
  <c r="J89" i="3"/>
  <c r="J92" i="3"/>
  <c r="J103" i="3"/>
  <c r="I110" i="3"/>
  <c r="G110" i="3"/>
  <c r="J113" i="3"/>
  <c r="J121" i="3"/>
  <c r="J134" i="3"/>
  <c r="J136" i="3"/>
  <c r="J184" i="3"/>
  <c r="I217" i="3"/>
  <c r="J215" i="3"/>
  <c r="I51" i="3"/>
  <c r="J51" i="3" s="1"/>
  <c r="J162" i="3"/>
  <c r="I211" i="3"/>
  <c r="J211" i="3" s="1"/>
  <c r="G231" i="3"/>
  <c r="J231" i="3" s="1"/>
  <c r="R12" i="2"/>
  <c r="J197" i="3" l="1"/>
  <c r="I241" i="3"/>
  <c r="G241" i="3"/>
  <c r="G137" i="3"/>
  <c r="I137" i="3"/>
  <c r="I159" i="3" s="1"/>
  <c r="I23" i="3" s="1"/>
  <c r="J42" i="3"/>
  <c r="J217" i="3"/>
  <c r="J241" i="3" s="1"/>
  <c r="G192" i="3"/>
  <c r="J192" i="3"/>
  <c r="J110" i="3"/>
  <c r="J111" i="3"/>
  <c r="J137" i="3" l="1"/>
  <c r="J159" i="3" s="1"/>
  <c r="J23" i="3" s="1"/>
  <c r="G159" i="3"/>
  <c r="G23" i="3" s="1"/>
</calcChain>
</file>

<file path=xl/sharedStrings.xml><?xml version="1.0" encoding="utf-8"?>
<sst xmlns="http://schemas.openxmlformats.org/spreadsheetml/2006/main" count="925" uniqueCount="374">
  <si>
    <t xml:space="preserve">รายการประมาณการค่าก่อสร้าง     </t>
  </si>
  <si>
    <t>ปรับปรุงอาคารอุตสาหกรรมเกษตร สาขาวิทยาศาสตร์และเทคโนโลยีการอาหาร</t>
  </si>
  <si>
    <t xml:space="preserve">สถานที่ก่อสร้าง </t>
  </si>
  <si>
    <t xml:space="preserve">  มหาวิทยาลัยเทคโนโลยีราชมงคลตะวันออก ต.บางพระ อ.ศรีราชา จ.ชลบุรี</t>
  </si>
  <si>
    <t xml:space="preserve">แบบเลขที่    </t>
  </si>
  <si>
    <t>RMUTTO-BP-21-2565</t>
  </si>
  <si>
    <t>รายการเลขที่</t>
  </si>
  <si>
    <t>หน่วยงานเจ้าของโครงการ</t>
  </si>
  <si>
    <t>คณะวิทยาศาสตร์และเทคโนโลยี มหาวิทยาลัยเทคโนโลยีราชมงคลตะวันออก</t>
  </si>
  <si>
    <t>ลำดับที่</t>
  </si>
  <si>
    <t>รายการ</t>
  </si>
  <si>
    <t>รวมค่าก่อสร้าง  เป็นเงิน/บาท</t>
  </si>
  <si>
    <t>หมายเหตุ</t>
  </si>
  <si>
    <t>สรุป</t>
  </si>
  <si>
    <t>งานครุภัณฑ์จัดซื้อ</t>
  </si>
  <si>
    <t xml:space="preserve">ค่าใช้จ่ายพิเศษตามข้อกำหนดและค่าใช้จ่ายอื่นๆ </t>
  </si>
  <si>
    <t>รวมค่าก่อสร้าง</t>
  </si>
  <si>
    <t>รวมค่าก่อสร้าง (ราคากลาง)  เป็นเงินทั้งสิ้น</t>
  </si>
  <si>
    <t>***</t>
  </si>
  <si>
    <t>ประมาณราคาเมื่อ</t>
  </si>
  <si>
    <t>สรุปผลการประมาณราคาค่าก่อสร้าง</t>
  </si>
  <si>
    <t xml:space="preserve">      ส่วนราชการ/ผู้ประมาณราคา</t>
  </si>
  <si>
    <t xml:space="preserve">□ </t>
  </si>
  <si>
    <t xml:space="preserve">ประเภท    </t>
  </si>
  <si>
    <t xml:space="preserve">เจ้าของอาคาร   </t>
  </si>
  <si>
    <t>หน่วยงานออกแบบแปลนและรายการ</t>
  </si>
  <si>
    <t>ศูนย์สนับสนุนการวิจัยและทดสอบวัสดุวิศวกรรม มหาวิทยาลัยเทคโนโลยีราชมงคลตะวันออก</t>
  </si>
  <si>
    <t xml:space="preserve">แบบเลขที่     </t>
  </si>
  <si>
    <t xml:space="preserve">รายการเลขที่  </t>
  </si>
  <si>
    <t>ประมาณราคาตามแบบ  ปร. 4        จำนวน</t>
  </si>
  <si>
    <t>แผ่น</t>
  </si>
  <si>
    <t>ค่าวัสดุและค่าแรงงาน
จำนวนเงิน / บาท</t>
  </si>
  <si>
    <t>Factor F</t>
  </si>
  <si>
    <t>รวมค่าก่อสร้าง
เป็นเงิน/บาท</t>
  </si>
  <si>
    <t>รวมค่างานก่อสร้าง</t>
  </si>
  <si>
    <t>เงื่อนไข</t>
  </si>
  <si>
    <t>เงินล่วงหน้าจ่าย….……</t>
  </si>
  <si>
    <t>เงินประกันผลงานหัก..…</t>
  </si>
  <si>
    <t>ดอกเบี้ยเงินกู้……….…..</t>
  </si>
  <si>
    <t>ค่าภาษีมูลค่าเพิ่ม………</t>
  </si>
  <si>
    <t>รวมค่าก่อสร้างเป็นเงินทั้งสิ้น</t>
  </si>
  <si>
    <r>
      <t>คิดเป็นเงินประมาณ</t>
    </r>
    <r>
      <rPr>
        <sz val="11"/>
        <color theme="1"/>
        <rFont val="Calibri"/>
        <family val="2"/>
        <scheme val="minor"/>
      </rPr>
      <t/>
    </r>
  </si>
  <si>
    <t>**</t>
  </si>
  <si>
    <t>ขนาดหรือเนื้อที่อาคาร</t>
  </si>
  <si>
    <t>ตารางเมตร</t>
  </si>
  <si>
    <t>เฉลี่ยราคาประมาณ</t>
  </si>
  <si>
    <t>บาท / ตารางเมตร</t>
  </si>
  <si>
    <t>ประมาณราคาค่าก่อสร้าง     ปรับปรุงอาคารอุตสาหกรรมเกษตร สาขาวิทยาศาสตร์และเทคโนโลยีการอาหาร</t>
  </si>
  <si>
    <r>
      <t>สถานที่ก่อสร้าง</t>
    </r>
    <r>
      <rPr>
        <b/>
        <sz val="14"/>
        <rFont val="TH Sarabun New"/>
        <family val="2"/>
      </rPr>
      <t xml:space="preserve"> </t>
    </r>
    <r>
      <rPr>
        <sz val="14"/>
        <rFont val="TH Sarabun New"/>
        <family val="2"/>
      </rPr>
      <t>มหาวิทยาลัยเทคโนโลยีราชมงคลตะวันออก ต.บางพระ อ.ศรีราชา จ.ชลบุรี</t>
    </r>
  </si>
  <si>
    <t>จำนวน</t>
  </si>
  <si>
    <t>หน่วย</t>
  </si>
  <si>
    <t>ราคาวัสดุ</t>
  </si>
  <si>
    <t>ค่าแรงงาน</t>
  </si>
  <si>
    <t>รวมค่าวัสดุ
และค่าแรงงาน</t>
  </si>
  <si>
    <t>ราคาหน่วยละ</t>
  </si>
  <si>
    <t>จำนวนเงิน</t>
  </si>
  <si>
    <t>ปรับปรุงอาคารอุตสาหกรรมเกษตร</t>
  </si>
  <si>
    <t>หมวดงานวิศวกรรมโครงสร้าง</t>
  </si>
  <si>
    <t>รวม</t>
  </si>
  <si>
    <t>หมวดงานสถาปัตยกรรม</t>
  </si>
  <si>
    <t>หมวดงานระบบไฟฟ้า</t>
  </si>
  <si>
    <t>หมวดงานระบบสุขาภิบาล</t>
  </si>
  <si>
    <t>รวมค่าวัสดุและค่าแรงงาน</t>
  </si>
  <si>
    <t>งานวิศวกรรมโครงสร้าง</t>
  </si>
  <si>
    <t>งานรื้อถอน เตรียมการ</t>
  </si>
  <si>
    <t>รื้อถอนโครงสร้างหลังคา คสล.(ส่วนพื้น)</t>
  </si>
  <si>
    <t>ตร.ม.</t>
  </si>
  <si>
    <t>รื้อถอนหลังคากระเบื้องลอนคู่</t>
  </si>
  <si>
    <t>รื้อถอนพื้นกระเบื้องเซรามิค</t>
  </si>
  <si>
    <t>รื้อถอนฝ้าเพดานยิปซั่มบอร์ด</t>
  </si>
  <si>
    <t>รื้อถอนผนัง ประตู-หน้าต่าง</t>
  </si>
  <si>
    <t>ชุด</t>
  </si>
  <si>
    <t>รื้อถอนห้องเก็บความเย็น</t>
  </si>
  <si>
    <t>ห้อง</t>
  </si>
  <si>
    <t>รื้อถอนเคาว์เตอร์</t>
  </si>
  <si>
    <t>งานหลังคาคลุมบันได ชั้นดาดฟ้า</t>
  </si>
  <si>
    <t>งานโครงสร้างเหล็ก พร้อมมุงหลังคาเมทัลชีท</t>
  </si>
  <si>
    <t>Chemical bolt M16</t>
  </si>
  <si>
    <t>ตัว</t>
  </si>
  <si>
    <t>Plate 200x200x10 mm.</t>
  </si>
  <si>
    <t>งานเปลี่ยนหลังคา</t>
  </si>
  <si>
    <t>หลังคา Metalsheet หนา 0.47 มม. AZ150</t>
  </si>
  <si>
    <t xml:space="preserve">แฟรชชิ่ง Metalsheet </t>
  </si>
  <si>
    <t>รางน้ำฝนแสตนเลส</t>
  </si>
  <si>
    <t>ม.</t>
  </si>
  <si>
    <t>ติดตั้งตะแกรงกันแมลงรูระบายอากาศ</t>
  </si>
  <si>
    <t>จุด</t>
  </si>
  <si>
    <t>รวมหมวดงานวิศวกรรมโครงสร้าง</t>
  </si>
  <si>
    <t>งานสถาปัตกรรม</t>
  </si>
  <si>
    <t>งานผนัง</t>
  </si>
  <si>
    <t>ผนังก่ออิฐมวลเบา  ขนาด 0.20x0.60 ม. หนา  7.5 ซม.</t>
  </si>
  <si>
    <t>บล็อกแก้วใส ขนาด 9 x 19 ซม. สีใส</t>
  </si>
  <si>
    <t>ผนังไฟเบอร์ซีเมนต์ หนา 10 มม. โครงเคร่าเหล็กชุบสังกะสี ฉาบเรียบ ตี 2 ด้าน</t>
  </si>
  <si>
    <t>ผนังผิวแต่งปูนเรียบ ภายใน</t>
  </si>
  <si>
    <t>ผนังผิวฉาบเรียบ ภายนอก</t>
  </si>
  <si>
    <t xml:space="preserve">ผนังกรุกระเบื้องเคลือบชนิดบุผนังขนาด 0.20x0.40 ม. 
เกรด A ปิดด้วยคิ้ว พีวีซี สำเร็จรูป </t>
  </si>
  <si>
    <t xml:space="preserve">ผนังกรุไม้เทียมตกแต่ง พร้อมโครงเคร่าเหล็ก  </t>
  </si>
  <si>
    <t xml:space="preserve">ผนังก่ออิฐฉาบปูน บุด้วยวัสดุซับเสียงหุ้มผ้า </t>
  </si>
  <si>
    <t xml:space="preserve">ผนังติดวอลเปเปอร์ </t>
  </si>
  <si>
    <t xml:space="preserve">ผนังกรุด้วยLouver Metal Sheet.พร้อมโครงเคร่าเหล็ก  </t>
  </si>
  <si>
    <t>งานประตูหน้าต่าง</t>
  </si>
  <si>
    <t>รายการที่ 1 บริเวณด้านหน้าชั้น 1</t>
  </si>
  <si>
    <t>ประตูบานม้วน ชนิดมอเตอร์</t>
  </si>
  <si>
    <t>รายการที่ 2 ปรับปรุงห้องน้ำชาย - หญิง</t>
  </si>
  <si>
    <t>ประตูทางเข้าห้องน้ำหญิง</t>
  </si>
  <si>
    <t>ประตูทางเข้าห้องน้ำชาย</t>
  </si>
  <si>
    <t>ประตูห้องน้ำหญิง</t>
  </si>
  <si>
    <t>ประตูห้องน้ำชาย</t>
  </si>
  <si>
    <t>รายการที่ 3 ปรับปรุงห้องพักอาจารย์ ชั้น 1</t>
  </si>
  <si>
    <t>ประตูบานสวิงเดี่ยว</t>
  </si>
  <si>
    <t>ประตูบางเลื่อน</t>
  </si>
  <si>
    <t>หน้าต่างบานเลื่อน</t>
  </si>
  <si>
    <t>ประตูห้องน้ำ</t>
  </si>
  <si>
    <t>รายการที่ 4 ห้องเก็บสารเคมี</t>
  </si>
  <si>
    <t>รายการที่ 5 ห้องสันทนาการ</t>
  </si>
  <si>
    <t>ประตูทางเชื่อมห้องเก็บสารเคมี(งานปรับปรุงของเดิม)</t>
  </si>
  <si>
    <t>ประตูทางเชื่อมใหม่(งานปรับปรุงของเดิม)</t>
  </si>
  <si>
    <t>ประตูเข้า - ออก  (ประตูหลัง)(งานปรับปรุงของเดิม)</t>
  </si>
  <si>
    <t>รายการที่ 6 บริเวณทางเข้าห้องย่อย</t>
  </si>
  <si>
    <t>รายการที่ 7 ห้องปฏบัติการเคมีอาหาร</t>
  </si>
  <si>
    <t>รายการที่ 8 ห้องย่อยภายใน</t>
  </si>
  <si>
    <t>รายการที่ 9 ห้องพักอาจารย์ ชั้น 2</t>
  </si>
  <si>
    <t>ประตูบานสวิงคู่ อลูมิเนียมกระจก บานคู่</t>
  </si>
  <si>
    <t>รายการที่ 10 ห้องเรียนสมาร์ทคลาสรูม</t>
  </si>
  <si>
    <t xml:space="preserve">ปรังปรุงหน้างต่างบานเลื่อน </t>
  </si>
  <si>
    <t>ประตูบานสวิงคู่ อลูมิเนียมกระจก บานคู่(ห้องปฏิบัติการ)</t>
  </si>
  <si>
    <t>หน้าต่างบานเลื่อน(ห้องปฏิบัติการ)</t>
  </si>
  <si>
    <t>รายการที่ 11 ปรับปรุงดาดฟ้า</t>
  </si>
  <si>
    <t>ประตูบานคู่ วัสดุกันน้ำชนิดใช้ภายนอก พร้อมวงกบ</t>
  </si>
  <si>
    <t>งานเหล็กดัด</t>
  </si>
  <si>
    <t xml:space="preserve">เหล็กดัดหน้าต่าง-ประตู ช่องบันได ชั้น 1 </t>
  </si>
  <si>
    <t>งานฝ้าเพดาน</t>
  </si>
  <si>
    <t>ฝ้าเพดานท้องพื้น คสล. เดิม ขัดสนิมเหล็ก ฉาบแต่งเรียบ</t>
  </si>
  <si>
    <t>ฝ้าเพดานยิบซั่มบอร์ดหนา 9 มม.ขอบลาด โครงเคร่าเหล็กชุบสังกะสี ฉาบเรียบ (C1)</t>
  </si>
  <si>
    <t>ฝ้าเพดานยิบซั่มบอร์ดหนา 9 มม. ชนิดกันชื้น ขอบลาด โครงเคร่าเหล็กชุบสังกะสี  ฉาบเรียบ (C2)</t>
  </si>
  <si>
    <t>ฝ้าเพดานยิบซั่มบอร์ดหนา 9 มม. โครงเคร่าเหล็กชุบสังกะสี  ฉาบเรียบ เล่นระดับ</t>
  </si>
  <si>
    <t xml:space="preserve">มอบฝ้าเพดาน upvc </t>
  </si>
  <si>
    <t>ฝ้าเพดานตกแต่ง ห้อง CO-WORKING SPACE</t>
  </si>
  <si>
    <t>งานพื้น</t>
  </si>
  <si>
    <t>พื้นกระเบื้องเซรามิค ผิวกันลื่นขนาด 040x0.40 ม. (F2)</t>
  </si>
  <si>
    <t>พื้นกระเบื้องเซรามิค 0.30x0.60 ม. (F4)</t>
  </si>
  <si>
    <t>พื้นผิวขัดมัน ปูทับด้วยกระเบื้องยางไวนิลลายไม้ (F5)</t>
  </si>
  <si>
    <t xml:space="preserve">พื้นทำระบบกันซึมชนิดทาทับด้วยของเหลวที่ป้องกันการรั่วซึม  </t>
  </si>
  <si>
    <t>พื้นคอนกรีต หนา 0.10 ม. ตะแกรง Wiremesh 4mm@0.20ม.</t>
  </si>
  <si>
    <t>พื้นคอนกรีต หนา 0.15 ม. ตะแกรง Wiremesh 6mm@0.20ม.</t>
  </si>
  <si>
    <t>รั้วตะแกรงเหล็ก MESH FENCE สูง 1.60 ม.</t>
  </si>
  <si>
    <t>งานอื่นๆ</t>
  </si>
  <si>
    <t>บริเวณด้านหน้าอาคาร</t>
  </si>
  <si>
    <t>ติดบานกระจกช่องแสง</t>
  </si>
  <si>
    <t>ช่อง</t>
  </si>
  <si>
    <t>งานป้ายชื่ออาคาร</t>
  </si>
  <si>
    <t>งาน</t>
  </si>
  <si>
    <t>บริเวณด้านข้างอาคาร</t>
  </si>
  <si>
    <t>หลังคากันสาด</t>
  </si>
  <si>
    <t>ระแนงบังแดด ไม้ตกแต่ง</t>
  </si>
  <si>
    <t>งานสุขภัณฑ์</t>
  </si>
  <si>
    <t xml:space="preserve">โถส้วมชักโครกชนิดนั่งราบแบบฟลัชแท้งค์ สีขาว </t>
  </si>
  <si>
    <t>สายฉีดชำระ</t>
  </si>
  <si>
    <t>อ่างล้างมือเซรามิค ชนิดฝังเคาว์เตอร์ สีขาว พร้อมสะดืออ่าง</t>
  </si>
  <si>
    <t xml:space="preserve">ก๊อกอ่างล้างมือสแตนเลส </t>
  </si>
  <si>
    <t>ก๊อกน้ำติดผนัง</t>
  </si>
  <si>
    <t>เคาน์เตอร์อ่างล้างหน้า กรุหินแกรนิต</t>
  </si>
  <si>
    <t xml:space="preserve">ฝารูระบายน้ำทิ้ง พร้อมตะแกรงดักกลิ่น </t>
  </si>
  <si>
    <t>Stop Valve</t>
  </si>
  <si>
    <t>กระจกเงาแบบเปลือย เจียรขอบลาด ขนาด 1.00 X 0.80 ม.</t>
  </si>
  <si>
    <t>งานทาสี</t>
  </si>
  <si>
    <t>ขูดลอกสีเดิม ทาน้ำยากันเชื้อรา</t>
  </si>
  <si>
    <t>ทาสีอะคริลิค 100%(ชนิดกึ่งเงา) ผนังภายใน</t>
  </si>
  <si>
    <t>ทาสีอะคริลิค 100%(ชนิดกึ่งเงา) ผนังภายนอก</t>
  </si>
  <si>
    <t>ทาสีอะคริลิค 100% ฝ้าภายใน</t>
  </si>
  <si>
    <t xml:space="preserve">งานเคาว์เตอร์ - ตกแต่ง </t>
  </si>
  <si>
    <t>ม่านม้วน กัน UV</t>
  </si>
  <si>
    <t>รื้อเคาว์เตอร์</t>
  </si>
  <si>
    <t>ตู้เก็บสารเคมี</t>
  </si>
  <si>
    <t xml:space="preserve"> อ่างล้างมือ</t>
  </si>
  <si>
    <t xml:space="preserve">รายการที่ 6 บริเวณทางเข้าห้องย่อย </t>
  </si>
  <si>
    <t>ก่ออิฐ ฉาบปูนเรียบปิดช่องประตูเดิม</t>
  </si>
  <si>
    <t>เคาน์เตอร์หินอ่อนด้านซ้าย - ขวา</t>
  </si>
  <si>
    <t>เคาน์เตอร์หินอ่อนด้านหลัง</t>
  </si>
  <si>
    <t>รายการที่ 7 ห้องปฏิบัติการเคมีอาหาร</t>
  </si>
  <si>
    <t xml:space="preserve">เคาน์เตอร์ติดผนัง </t>
  </si>
  <si>
    <t xml:space="preserve">เคาน์เตอร์ปฏิบัติการแบบหินอ่อน ยาว 5.4 เมตร พร้อมช่องวางอ่างล้างมือ </t>
  </si>
  <si>
    <t>อ่างล้างมือ</t>
  </si>
  <si>
    <t>ตู้บิ้วอินตั้งพื้น และแบบแขวนรูปตัว L</t>
  </si>
  <si>
    <t>ผ้าม่าน-ฟิล์ม</t>
  </si>
  <si>
    <t xml:space="preserve">ติดฟิล์มดำ 80% </t>
  </si>
  <si>
    <t>ตร.ฟ.</t>
  </si>
  <si>
    <t>หน้าต่าง-ประตู ขอบนอก</t>
  </si>
  <si>
    <t>รวมหมวดงานสถาปัตยกรรม</t>
  </si>
  <si>
    <t>หมวดงานไฟฟ้า</t>
  </si>
  <si>
    <t>ระบบไฟฟ้า</t>
  </si>
  <si>
    <t>โคมฝังฝ้า หลอด LED T8 ขนาด 2x18 w. (120cm.) พร้อมฝาครอบอะคริลิค</t>
  </si>
  <si>
    <t>โคมลอย หลอด LED T8 ขนาด 1x18 w. (120cm.) พร้อมฝาครอบอะคริลิค</t>
  </si>
  <si>
    <t>โคมไฟดาวน์ไลท์ฝังฝ้า (ขั้ว E27)</t>
  </si>
  <si>
    <t>โคมไฟดาวน์ไลท์ ติดลอย (ขั้ว E27)</t>
  </si>
  <si>
    <t>สวิทช์ทางเดียว พร้อมหน้ากาก</t>
  </si>
  <si>
    <t>สวิทช์สองทาง พร้อมหน้ากาก</t>
  </si>
  <si>
    <t>เต้ารับคู่ มีสายดิน พร้อมหน้ากาก</t>
  </si>
  <si>
    <t>เต้ารับคู่ มีสายดิน พร้อมหน้ากาก (ฝังพื้น)</t>
  </si>
  <si>
    <t>สาย IEC01 1.5sq.mm.</t>
  </si>
  <si>
    <t>เมตร</t>
  </si>
  <si>
    <t>สาย IEC01 2.5sq.mm.</t>
  </si>
  <si>
    <t>สาย IEC01 4.0sq.mm.</t>
  </si>
  <si>
    <t>สาย IEC01 16sq.mm.</t>
  </si>
  <si>
    <t>สาย IEC01 35sq.mm.</t>
  </si>
  <si>
    <t>สาย IEC01 50sq.mm.</t>
  </si>
  <si>
    <t>สายเมน CV 1/C 70 sq.mm.</t>
  </si>
  <si>
    <t>ท่อร้อยสาย EMT 1/2 นิ้ว</t>
  </si>
  <si>
    <t xml:space="preserve">อุปกรณ์ประกอบท่อต่าง ๆ </t>
  </si>
  <si>
    <t>เซอร์กิตเบรคเกอร์ MCCB 3 Pole 150AT/250AF</t>
  </si>
  <si>
    <t>เซอร์กิตเบรคเกอร์ MCCB 3 Pole 50AT/100AF</t>
  </si>
  <si>
    <t>เซอร์กิตเบรคเกอร์ MCB 1 Pole 10AT/63AF</t>
  </si>
  <si>
    <t>เซอร์กิตเบรคเกอร์ MCB 1 Pole 16AT/63AF</t>
  </si>
  <si>
    <t>เซอร์กิตเบรคเกอร์ MCB 1 Pole 32AT/63AF</t>
  </si>
  <si>
    <t>เซอร์กิตเบรคเกอร์ MCB 3 Pole 32AT/63AF</t>
  </si>
  <si>
    <t xml:space="preserve">ตู้ Phase protection </t>
  </si>
  <si>
    <t>ตู้</t>
  </si>
  <si>
    <t>ตู้โหลดเซ็นเตอร์ 36 ช่อง</t>
  </si>
  <si>
    <t>Accessories</t>
  </si>
  <si>
    <t xml:space="preserve"> - พัดลมตั้งพื้น 18 นิ้ว</t>
  </si>
  <si>
    <t>เครื่อง</t>
  </si>
  <si>
    <t xml:space="preserve"> - พัดลมโคจร 16 นิ้ว</t>
  </si>
  <si>
    <t xml:space="preserve"> - พัดลมระบายอากาศ (ติดผนัง)</t>
  </si>
  <si>
    <t xml:space="preserve"> - พัดลมระบายอากาศ (ติดเพดาน)</t>
  </si>
  <si>
    <t>รวมหมวดงานระบบไฟฟ้า</t>
  </si>
  <si>
    <t>หมวดงานสุขาภิบาล</t>
  </si>
  <si>
    <t>งานติดตั้ง  Booster Pump</t>
  </si>
  <si>
    <t>ปั๊มอัตโนมัติแรงดันคงที่ 500W</t>
  </si>
  <si>
    <t>set</t>
  </si>
  <si>
    <t>Check Valve 2"</t>
  </si>
  <si>
    <t>Fitting &amp; Accessories</t>
  </si>
  <si>
    <t xml:space="preserve">Dry  chemical  Fire  Extingguisher  4.5  Kg ; 10 bc  </t>
  </si>
  <si>
    <t xml:space="preserve">ถังเก็บน้ำ  5  ลบ.ม </t>
  </si>
  <si>
    <t>ลูกลอย ขนาด 3/4 (6หุน) ทองเหลือง</t>
  </si>
  <si>
    <t>งานระบบท่อประปา</t>
  </si>
  <si>
    <t>งานท่อ      PVC   13.5</t>
  </si>
  <si>
    <t>Diameter   1 1/2"</t>
  </si>
  <si>
    <t>m</t>
  </si>
  <si>
    <t>Diameter   1"</t>
  </si>
  <si>
    <t>Diameter   3/4"</t>
  </si>
  <si>
    <t>Diameter   1/2"</t>
  </si>
  <si>
    <t xml:space="preserve">Pipe  fitting  and Accessories </t>
  </si>
  <si>
    <t>lot</t>
  </si>
  <si>
    <t>Pipe  hanger  support  and   sleeves</t>
  </si>
  <si>
    <t>งานท่อเมน  HDPE  PN10</t>
  </si>
  <si>
    <t xml:space="preserve">Fitting  and  Accessories   </t>
  </si>
  <si>
    <t>งานระบบท่อน้ำทิ้ง+โสโครก+อากาศ+ (S,V,W,KW)</t>
  </si>
  <si>
    <t>งานท่อ PVC 8.5</t>
  </si>
  <si>
    <t>Diameter  4"</t>
  </si>
  <si>
    <t>Diameter  2"</t>
  </si>
  <si>
    <t xml:space="preserve">FLOOR DRAIN  </t>
  </si>
  <si>
    <t>Diameter      2"</t>
  </si>
  <si>
    <t>P-TRAP 2"</t>
  </si>
  <si>
    <t xml:space="preserve">CLEAN OUT </t>
  </si>
  <si>
    <t>Diameter      4"</t>
  </si>
  <si>
    <t xml:space="preserve">FLEXIBLE DRAINAGE </t>
  </si>
  <si>
    <t>ถังบำบัดแบบเกรอะกรองไร้อากาศ 5000 ลิตร</t>
  </si>
  <si>
    <t xml:space="preserve">Ecavetion  and  Back  fill  </t>
  </si>
  <si>
    <t>อื่นๆ(ถ้ามี)</t>
  </si>
  <si>
    <t>งานระบบท่อระบายน้ำฝน</t>
  </si>
  <si>
    <t>ท่อระบายน้ำฝน (PVC CLASS 8.5)</t>
  </si>
  <si>
    <t xml:space="preserve"> - ขนาด 4 นิ้ว</t>
  </si>
  <si>
    <t>เหมา</t>
  </si>
  <si>
    <t>หัวระบายน้ำหลังคา(ROOF DRAIN)</t>
  </si>
  <si>
    <t>ชิ้น</t>
  </si>
  <si>
    <t>ข้อต่ออ่อน(FLEXIBLE)ขนาด 4 นิ้ว</t>
  </si>
  <si>
    <t>งานท่อระบายน้ำ และบ่อหน่วงสารเคมี</t>
  </si>
  <si>
    <t>ท่อ คสล. ชั้น 3 Dia 0.40 m.</t>
  </si>
  <si>
    <t>ท่อน</t>
  </si>
  <si>
    <t>บ่อพัก คสล.  Dia 0.40 m.. พร้อมฝา คสล.</t>
  </si>
  <si>
    <t>บ่อ</t>
  </si>
  <si>
    <t xml:space="preserve">ถังบำบัดน้ำเสีย   ขนาด  3000  ลิตร </t>
  </si>
  <si>
    <t>รวมหมวดงานระบบสุขาภิบาล</t>
  </si>
  <si>
    <t>แบบ ปร. 5</t>
  </si>
  <si>
    <t xml:space="preserve">      ส่วนราชการ/ผู้ประมาณราคา   </t>
  </si>
  <si>
    <t xml:space="preserve">งานครุภัณฑ์จัดซื้อ  </t>
  </si>
  <si>
    <t xml:space="preserve">แบบเลขที่   </t>
  </si>
  <si>
    <t>ภาษี  7%</t>
  </si>
  <si>
    <t>ประเภทงานครุภัณฑ์จัดซื้อ</t>
  </si>
  <si>
    <t>รวมป็นเงินทั้งสิ้น</t>
  </si>
  <si>
    <t>คิดเป็นเงินประมาณ</t>
  </si>
  <si>
    <t xml:space="preserve"> **</t>
  </si>
  <si>
    <t>แบบ ปร. 4</t>
  </si>
  <si>
    <t>ผู้ประมาณการ   คณะกรรมการกำหนดราคากลาง</t>
  </si>
  <si>
    <t xml:space="preserve"> </t>
  </si>
  <si>
    <t>เครื่องปรับอากาศชนิดติดผนัง ขนาด 12,000 บีทียู</t>
  </si>
  <si>
    <t>เครื่องปรับอากาศชนิดติดผนัง ขนาด 18,000 บีทียู</t>
  </si>
  <si>
    <t>เครื่องปรับอากาศฝังฝ้า ชนิด 4 ทิศทาง ขนาด 48,000 บีทียู</t>
  </si>
  <si>
    <t>เครื่องปรับอากาศชนิดแขวนฝ้า ขนาด 30,000 บีทียู</t>
  </si>
  <si>
    <t>พัดลมตั้งพื้น 18 นิ้ว</t>
  </si>
  <si>
    <t>พัดลมโคจร 16 นิ้ว</t>
  </si>
  <si>
    <t>พัดลมระบายอากาศ (ติดผนัง)</t>
  </si>
  <si>
    <t>พัดลมระบายอากาศ (ติดเพดาน)</t>
  </si>
  <si>
    <t>ตู้เย็นแบบ 2 ประตู ขนาด 20 คิว</t>
  </si>
  <si>
    <t>ตู้น้ำร้อน-เย็นถังเก็บด้านล่าง</t>
  </si>
  <si>
    <t>เครื่องกรองน้ำ RO</t>
  </si>
  <si>
    <t>เครื่องกลั่นน้ำ (Water Still) 4 L/hr</t>
  </si>
  <si>
    <t>เก้าอี้หัวกลม</t>
  </si>
  <si>
    <t>ตู้ล็อกเกอร์เก็บสิ่งของ 12 ช่อง</t>
  </si>
  <si>
    <t>2</t>
  </si>
  <si>
    <t>ตู้ล็อกเกอร์เก็บสิ่งของ 15 ช่อง</t>
  </si>
  <si>
    <t>โต๊ะปฏิบัติการ พร้อมอ่างล้างทนการกัดกร่อนจากสารเคมี</t>
  </si>
  <si>
    <t>3</t>
  </si>
  <si>
    <t>โต๊ะนั่งอ่านหนังสือ พร้อมเก้าอี้</t>
  </si>
  <si>
    <t>4</t>
  </si>
  <si>
    <t>ชุดโต๊ะประชุม 10 ที่นั้ง</t>
  </si>
  <si>
    <t>1</t>
  </si>
  <si>
    <t>ชุดโต๊ะทำงาน พร้อมเก้าอี้</t>
  </si>
  <si>
    <t>ตู้เก็บอุปกรณ์ 15 U</t>
  </si>
  <si>
    <t xml:space="preserve"> ชุดไวท์บอร์ดขอบไม้  ขนาดมาตรฐาน 120x480 ซม</t>
  </si>
  <si>
    <t>จอมอเตอร์ไฟฟ้า (Motorized Screen) 150 นิ้ว (16:10)</t>
  </si>
  <si>
    <t>Projector (4,200 lumens)</t>
  </si>
  <si>
    <t>Smart Classroom</t>
  </si>
  <si>
    <t>ชุด Smart Classroom</t>
  </si>
  <si>
    <t xml:space="preserve">โต๊ะบรรยาย </t>
  </si>
  <si>
    <t>เก้าอี้บรรยาย</t>
  </si>
  <si>
    <t>โต๊ะเรียน ขนาด 150x60x75 ซม.</t>
  </si>
  <si>
    <t>เก้าอี้นั่งเรียน</t>
  </si>
  <si>
    <t>ระบบกล้องวงจรปิด</t>
  </si>
  <si>
    <t xml:space="preserve">กล้องโทรทัศน์วงจรปิด HD720P </t>
  </si>
  <si>
    <t>เครื่องควบคุมกล้องวงจรปิด HDTVI DVR</t>
  </si>
  <si>
    <t>จอโทรทัศน์ LED ขนาดไม่ต่ำกว่า 32นิ้ว</t>
  </si>
  <si>
    <t>งานระบบ Internet</t>
  </si>
  <si>
    <t>อุปกรณ์กระจายสัญญาณไร้สาย (Access Point)</t>
  </si>
  <si>
    <t>อุปกรณ์กระจายสัญญาณ ขนาด 24 ช่อง</t>
  </si>
  <si>
    <t>เครื่องสำรองไฟ ขนาด 800 VA</t>
  </si>
  <si>
    <t>ตู้เก็บอุปกรณ์ขนาด 15 U</t>
  </si>
  <si>
    <t>งานระบบเสียงประกาศ</t>
  </si>
  <si>
    <t>ไมค์ลอยไร้สาย</t>
  </si>
  <si>
    <t>ชุดลำโพง PA แบบลาก 800W</t>
  </si>
  <si>
    <t>งานสุขาภิบาล</t>
  </si>
  <si>
    <t xml:space="preserve">ถังเก็บน้ำ PE ตั้งพื้น 5000 ลิตร </t>
  </si>
  <si>
    <t>ถังบำบัดแบบเกรอะกรองไร้อากาศ 3000 ลิตร</t>
  </si>
  <si>
    <t>ชุดล้างสารเคมีแบบเต็มตัว</t>
  </si>
  <si>
    <t>รวมงานครุภัณฑ์จัดซื้อ</t>
  </si>
  <si>
    <t xml:space="preserve">งานค่าใช่จ่ายพิเศษ  </t>
  </si>
  <si>
    <t>ประเภทงานค่าใช้จ่ายพิเศษ</t>
  </si>
  <si>
    <t>ค่าใช้จ่ายพิเศษตามข้อกำหนดและค่าใช้จ่ายอื่นๆ</t>
  </si>
  <si>
    <t>-ไม่มี-</t>
  </si>
  <si>
    <t>รวมค่าใช้จ่ายพิเศษตามข้อกำหนดฯ และค่าใช้จ่ายอื่นๆ</t>
  </si>
  <si>
    <t xml:space="preserve"> -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</si>
  <si>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</si>
  <si>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</si>
  <si>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</si>
  <si>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</si>
  <si>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</si>
  <si>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</si>
  <si>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</si>
  <si>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</si>
  <si>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บาท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</si>
  <si>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</si>
  <si>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</si>
  <si>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</si>
  <si>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</si>
  <si>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</si>
  <si>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</si>
  <si>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</si>
  <si>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>ค่า Factor F ของค่างานต้นทุน C</t>
  </si>
  <si>
    <t>E</t>
  </si>
  <si>
    <t>ค่า Factor F</t>
  </si>
  <si>
    <t>-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</si>
  <si>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</si>
  <si>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</si>
  <si>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</si>
  <si>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</si>
  <si>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</si>
  <si>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</si>
  <si>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</si>
  <si>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</si>
  <si>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</si>
  <si>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 xml:space="preserve">  =</t>
  </si>
  <si>
    <t>อัตราน้ำมันดีเซลหมุนเร็ว ลิตรละ       บาท</t>
  </si>
  <si>
    <t xml:space="preserve">ผู้ประมาณการ  </t>
  </si>
  <si>
    <t xml:space="preserve">ผู้ประมาณการ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</si>
</sst>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#,###"/>
    <numFmt numFmtId="168" formatCode="_-* #,##0.00_-;\-* #,##0.00_-;_-* &quot;-&quot;_-;_-@_-"/>
    <numFmt numFmtId="169" formatCode="[$-107041E]d\ mmmm\ yyyy;@"/>
    <numFmt numFmtId="170" formatCode="_-* #,##0.0000_-;\-* #,##0.0000_-;_-* &quot;-&quot;_-;_-@_-"/>
    <numFmt numFmtId="171" formatCode="#,###&quot;  &quot;"/>
    <numFmt numFmtId="172" formatCode="0.00\ &quot;%&quot;"/>
    <numFmt numFmtId="173" formatCode="_-* #,##0.00000000_-;\-* #,##0.00000000_-;_-* &quot;-&quot;_-;_-@_-"/>
    <numFmt numFmtId="174" formatCode="_-* #,##0_-;\-* #,##0_-;_-* &quot;-&quot;??_-;_-@_-"/>
    <numFmt numFmtId="175" formatCode="0.0"/>
    <numFmt numFmtId="176" formatCode="_-* #,##0.0_-;\-* #,##0.0_-;_-* &quot;-&quot;_-;_-@_-"/>
    <numFmt numFmtId="177" formatCode="0.0000"/>
    <numFmt numFmtId="178" formatCode="0.000000000000000000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4"/>
      <name val="Cordia New"/>
      <family val="2"/>
    </font>
    <font>
      <b/>
      <sz val="13"/>
      <name val="TH Sarabun New"/>
      <family val="2"/>
    </font>
    <font>
      <b/>
      <u/>
      <sz val="14"/>
      <name val="TH Sarabun New"/>
      <family val="2"/>
    </font>
    <font>
      <b/>
      <sz val="14"/>
      <color rgb="FFFF0000"/>
      <name val="TH Sarabun New"/>
      <family val="2"/>
    </font>
    <font>
      <vertAlign val="subscript"/>
      <sz val="14"/>
      <name val="TH Sarabun New"/>
      <family val="2"/>
    </font>
    <font>
      <u/>
      <sz val="14"/>
      <name val="TH Sarabun New"/>
      <family val="2"/>
    </font>
    <font>
      <sz val="14"/>
      <color rgb="FFFF0000"/>
      <name val="TH Sarabun New"/>
      <family val="2"/>
    </font>
    <font>
      <sz val="14"/>
      <name val="Browallia New"/>
      <family val="2"/>
    </font>
    <font>
      <sz val="10"/>
      <name val="Arial"/>
      <family val="2"/>
    </font>
    <font>
      <sz val="12.5"/>
      <name val="BrowalliaUPC"/>
      <family val="2"/>
      <charset val="222"/>
    </font>
    <font>
      <sz val="14"/>
      <name val="AngsanaUPC"/>
      <family val="1"/>
    </font>
    <font>
      <b/>
      <sz val="18"/>
      <name val="TH Sarabun New"/>
      <family val="2"/>
    </font>
    <font>
      <sz val="18"/>
      <name val="TH Sarabun New"/>
      <family val="2"/>
    </font>
    <font>
      <b/>
      <sz val="17"/>
      <name val="TH Sarabun New"/>
      <family val="2"/>
    </font>
    <font>
      <sz val="13"/>
      <name val="TH Sarabun New"/>
      <family val="2"/>
    </font>
    <font>
      <sz val="12"/>
      <name val="TH Sarabun New"/>
      <family val="2"/>
    </font>
    <font>
      <sz val="15"/>
      <name val="TH Sarabun New"/>
      <family val="2"/>
    </font>
    <font>
      <b/>
      <sz val="12"/>
      <name val="TH Sarabun New"/>
      <family val="2"/>
    </font>
    <font>
      <sz val="16"/>
      <name val="TH Sarabun New"/>
      <family val="2"/>
    </font>
    <font>
      <sz val="14"/>
      <name val="AngsanaUPC"/>
      <family val="1"/>
      <charset val="222"/>
    </font>
    <font>
      <sz val="15"/>
      <name val="Browallia New"/>
      <family val="2"/>
    </font>
    <font>
      <b/>
      <sz val="15"/>
      <name val="Browallia New"/>
      <family val="2"/>
    </font>
    <font>
      <sz val="12"/>
      <name val="AngsanaUPC"/>
      <family val="1"/>
      <charset val="222"/>
    </font>
    <font>
      <sz val="20"/>
      <color indexed="10"/>
      <name val="AngsanaUPC"/>
      <family val="1"/>
      <charset val="222"/>
    </font>
    <font>
      <b/>
      <sz val="20"/>
      <color indexed="10"/>
      <name val="AngsanaUPC"/>
      <family val="1"/>
      <charset val="222"/>
    </font>
    <font>
      <b/>
      <sz val="18"/>
      <color indexed="18"/>
      <name val="IrisUPC"/>
      <family val="2"/>
      <charset val="222"/>
    </font>
    <font>
      <b/>
      <sz val="18"/>
      <color indexed="18"/>
      <name val="EucrosiaUPC"/>
      <family val="1"/>
      <charset val="222"/>
    </font>
    <font>
      <b/>
      <sz val="18"/>
      <name val="IrisUPC"/>
      <family val="2"/>
      <charset val="222"/>
    </font>
    <font>
      <b/>
      <sz val="16"/>
      <name val="AngsanaUPC"/>
      <family val="1"/>
      <charset val="222"/>
    </font>
    <font>
      <b/>
      <sz val="18"/>
      <name val="AngsanaUPC"/>
      <family val="1"/>
      <charset val="222"/>
    </font>
    <font>
      <b/>
      <sz val="18"/>
      <color indexed="62"/>
      <name val="AngsanaUPC"/>
      <family val="1"/>
      <charset val="222"/>
    </font>
    <font>
      <sz val="18"/>
      <name val="AngsanaUPC"/>
      <family val="1"/>
      <charset val="222"/>
    </font>
    <font>
      <b/>
      <sz val="18"/>
      <color indexed="60"/>
      <name val="AngsanaUPC"/>
      <family val="1"/>
      <charset val="222"/>
    </font>
    <font>
      <sz val="14"/>
      <color indexed="60"/>
      <name val="AngsanaUPC"/>
      <family val="1"/>
      <charset val="222"/>
    </font>
    <font>
      <b/>
      <sz val="16"/>
      <color indexed="16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sz val="16"/>
      <name val="AngsanaUPC"/>
      <family val="1"/>
      <charset val="222"/>
    </font>
    <font>
      <sz val="16"/>
      <color indexed="10"/>
      <name val="AngsanaUPC"/>
      <family val="1"/>
      <charset val="222"/>
    </font>
    <font>
      <b/>
      <sz val="15"/>
      <name val="AngsanaUPC"/>
      <family val="1"/>
      <charset val="222"/>
    </font>
    <font>
      <sz val="16"/>
      <color indexed="12"/>
      <name val="AngsanaUPC"/>
      <family val="1"/>
      <charset val="222"/>
    </font>
    <font>
      <sz val="16"/>
      <color indexed="20"/>
      <name val="AngsanaUPC"/>
      <family val="1"/>
      <charset val="222"/>
    </font>
    <font>
      <sz val="16"/>
      <color indexed="17"/>
      <name val="AngsanaUPC"/>
      <family val="1"/>
      <charset val="222"/>
    </font>
    <font>
      <sz val="16"/>
      <color indexed="8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0"/>
      <name val="AngsanaUPC"/>
      <family val="1"/>
      <charset val="222"/>
    </font>
    <font>
      <b/>
      <sz val="16"/>
      <color indexed="17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10"/>
      <name val="AngsanaUPC"/>
      <family val="1"/>
      <charset val="222"/>
    </font>
    <font>
      <sz val="14"/>
      <color indexed="8"/>
      <name val="EucrosiaUPC"/>
      <family val="2"/>
      <charset val="222"/>
    </font>
    <font>
      <b/>
      <sz val="16"/>
      <color indexed="12"/>
      <name val="AngsanaUPC"/>
      <family val="1"/>
      <charset val="222"/>
    </font>
    <font>
      <sz val="14"/>
      <color indexed="12"/>
      <name val="AngsanaUPC"/>
      <family val="1"/>
      <charset val="222"/>
    </font>
    <font>
      <sz val="14"/>
      <color indexed="20"/>
      <name val="AngsanaUPC"/>
      <family val="1"/>
      <charset val="222"/>
    </font>
    <font>
      <sz val="14"/>
      <color indexed="17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8"/>
      <color indexed="12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/>
    <xf numFmtId="0" fontId="13" fillId="0" borderId="0"/>
    <xf numFmtId="0" fontId="14" fillId="0" borderId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5" fillId="0" borderId="0"/>
    <xf numFmtId="0" fontId="15" fillId="0" borderId="0"/>
    <xf numFmtId="0" fontId="24" fillId="0" borderId="0"/>
    <xf numFmtId="166" fontId="24" fillId="0" borderId="0" applyFont="0" applyFill="0" applyBorder="0" applyAlignment="0" applyProtection="0"/>
    <xf numFmtId="166" fontId="54" fillId="0" borderId="0" applyFont="0" applyFill="0" applyBorder="0" applyAlignment="0" applyProtection="0"/>
  </cellStyleXfs>
  <cellXfs count="7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167" fontId="4" fillId="0" borderId="2" xfId="0" applyNumberFormat="1" applyFont="1" applyFill="1" applyBorder="1" applyAlignment="1" applyProtection="1">
      <alignment vertical="top"/>
      <protection hidden="1"/>
    </xf>
    <xf numFmtId="0" fontId="4" fillId="0" borderId="3" xfId="0" applyFont="1" applyFill="1" applyBorder="1" applyAlignment="1" applyProtection="1">
      <alignment vertical="top"/>
    </xf>
    <xf numFmtId="0" fontId="2" fillId="0" borderId="3" xfId="0" applyFont="1" applyFill="1" applyBorder="1" applyAlignment="1">
      <alignment vertical="top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top" wrapText="1"/>
      <protection hidden="1"/>
    </xf>
    <xf numFmtId="0" fontId="2" fillId="0" borderId="8" xfId="0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horizontal="center" vertical="top"/>
    </xf>
    <xf numFmtId="49" fontId="4" fillId="0" borderId="15" xfId="0" applyNumberFormat="1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vertical="top"/>
    </xf>
    <xf numFmtId="0" fontId="4" fillId="0" borderId="17" xfId="0" applyFont="1" applyFill="1" applyBorder="1" applyAlignment="1">
      <alignment vertical="top"/>
    </xf>
    <xf numFmtId="168" fontId="4" fillId="0" borderId="17" xfId="0" applyNumberFormat="1" applyFont="1" applyFill="1" applyBorder="1" applyAlignment="1">
      <alignment horizontal="center" vertical="top"/>
    </xf>
    <xf numFmtId="164" fontId="2" fillId="0" borderId="14" xfId="0" applyNumberFormat="1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/>
    </xf>
    <xf numFmtId="164" fontId="4" fillId="0" borderId="17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center"/>
    </xf>
    <xf numFmtId="168" fontId="4" fillId="0" borderId="18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top"/>
    </xf>
    <xf numFmtId="166" fontId="8" fillId="0" borderId="12" xfId="1" applyFont="1" applyFill="1" applyBorder="1" applyAlignment="1">
      <alignment horizontal="center" vertical="top"/>
    </xf>
    <xf numFmtId="0" fontId="8" fillId="0" borderId="14" xfId="0" applyFont="1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166" fontId="8" fillId="0" borderId="22" xfId="1" applyFont="1" applyFill="1" applyBorder="1" applyAlignment="1">
      <alignment horizontal="center" vertical="top"/>
    </xf>
    <xf numFmtId="0" fontId="8" fillId="0" borderId="23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2" fillId="0" borderId="0" xfId="0" applyFont="1" applyFill="1" applyAlignment="1" applyProtection="1">
      <alignment vertical="top"/>
      <protection hidden="1"/>
    </xf>
    <xf numFmtId="0" fontId="9" fillId="0" borderId="0" xfId="0" applyFont="1" applyFill="1" applyAlignment="1" applyProtection="1">
      <alignment vertical="top"/>
      <protection hidden="1"/>
    </xf>
    <xf numFmtId="0" fontId="4" fillId="0" borderId="0" xfId="0" applyFont="1" applyFill="1"/>
    <xf numFmtId="0" fontId="2" fillId="0" borderId="25" xfId="0" applyFont="1" applyFill="1" applyBorder="1" applyAlignment="1" applyProtection="1">
      <alignment horizontal="right" vertical="top"/>
      <protection hidden="1"/>
    </xf>
    <xf numFmtId="0" fontId="2" fillId="0" borderId="16" xfId="0" applyFont="1" applyFill="1" applyBorder="1" applyAlignment="1" applyProtection="1">
      <alignment horizontal="right" vertical="top"/>
      <protection hidden="1"/>
    </xf>
    <xf numFmtId="0" fontId="2" fillId="0" borderId="16" xfId="0" applyFont="1" applyFill="1" applyBorder="1" applyAlignment="1" applyProtection="1">
      <alignment vertical="top"/>
      <protection hidden="1"/>
    </xf>
    <xf numFmtId="0" fontId="2" fillId="0" borderId="16" xfId="0" applyFont="1" applyFill="1" applyBorder="1" applyAlignment="1" applyProtection="1">
      <alignment horizontal="left" vertical="top"/>
      <protection hidden="1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vertical="top"/>
      <protection hidden="1"/>
    </xf>
    <xf numFmtId="0" fontId="2" fillId="0" borderId="0" xfId="0" applyFont="1" applyFill="1" applyProtection="1"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Protection="1">
      <protection hidden="1"/>
    </xf>
    <xf numFmtId="49" fontId="2" fillId="0" borderId="27" xfId="0" applyNumberFormat="1" applyFont="1" applyFill="1" applyBorder="1" applyAlignment="1" applyProtection="1">
      <alignment horizontal="left" indent="1"/>
      <protection locked="0"/>
    </xf>
    <xf numFmtId="0" fontId="2" fillId="0" borderId="28" xfId="0" applyFont="1" applyFill="1" applyBorder="1" applyAlignment="1" applyProtection="1">
      <alignment horizontal="left" indent="1"/>
      <protection locked="0"/>
    </xf>
    <xf numFmtId="0" fontId="2" fillId="0" borderId="12" xfId="0" applyFont="1" applyFill="1" applyBorder="1" applyAlignment="1" applyProtection="1">
      <alignment horizontal="left" indent="1"/>
      <protection locked="0"/>
    </xf>
    <xf numFmtId="164" fontId="2" fillId="0" borderId="14" xfId="0" applyNumberFormat="1" applyFont="1" applyFill="1" applyBorder="1" applyProtection="1">
      <protection hidden="1"/>
    </xf>
    <xf numFmtId="0" fontId="2" fillId="0" borderId="15" xfId="0" applyFont="1" applyFill="1" applyBorder="1" applyAlignment="1" applyProtection="1">
      <alignment horizontal="left" indent="1"/>
      <protection locked="0"/>
    </xf>
    <xf numFmtId="0" fontId="2" fillId="0" borderId="16" xfId="0" applyFont="1" applyFill="1" applyBorder="1" applyAlignment="1" applyProtection="1">
      <alignment horizontal="left" indent="1"/>
      <protection locked="0"/>
    </xf>
    <xf numFmtId="0" fontId="2" fillId="0" borderId="17" xfId="0" applyFont="1" applyFill="1" applyBorder="1" applyAlignment="1" applyProtection="1">
      <alignment horizontal="left" indent="1"/>
      <protection locked="0"/>
    </xf>
    <xf numFmtId="0" fontId="2" fillId="0" borderId="14" xfId="0" applyFont="1" applyFill="1" applyBorder="1" applyProtection="1">
      <protection hidden="1"/>
    </xf>
    <xf numFmtId="0" fontId="2" fillId="0" borderId="19" xfId="0" applyFont="1" applyFill="1" applyBorder="1" applyProtection="1">
      <protection hidden="1"/>
    </xf>
    <xf numFmtId="0" fontId="4" fillId="0" borderId="33" xfId="0" applyFont="1" applyFill="1" applyBorder="1" applyAlignment="1" applyProtection="1">
      <alignment horizontal="center"/>
      <protection hidden="1"/>
    </xf>
    <xf numFmtId="0" fontId="2" fillId="0" borderId="21" xfId="0" applyFont="1" applyFill="1" applyBorder="1" applyAlignment="1" applyProtection="1">
      <alignment horizontal="right" vertical="top"/>
      <protection hidden="1"/>
    </xf>
    <xf numFmtId="0" fontId="2" fillId="0" borderId="0" xfId="0" applyFont="1" applyFill="1" applyBorder="1" applyAlignment="1" applyProtection="1">
      <alignment horizontal="right" vertical="top"/>
      <protection hidden="1"/>
    </xf>
    <xf numFmtId="0" fontId="2" fillId="0" borderId="0" xfId="0" applyFont="1" applyFill="1" applyBorder="1" applyAlignment="1" applyProtection="1">
      <alignment horizontal="left" vertical="top" indent="2"/>
      <protection hidden="1"/>
    </xf>
    <xf numFmtId="0" fontId="2" fillId="0" borderId="0" xfId="0" applyFont="1" applyFill="1" applyAlignment="1"/>
    <xf numFmtId="0" fontId="2" fillId="0" borderId="0" xfId="0" applyFont="1" applyFill="1" applyBorder="1"/>
    <xf numFmtId="0" fontId="9" fillId="0" borderId="0" xfId="0" applyFont="1" applyFill="1" applyBorder="1" applyAlignment="1" applyProtection="1">
      <alignment horizontal="center" vertical="top"/>
      <protection hidden="1"/>
    </xf>
    <xf numFmtId="0" fontId="9" fillId="0" borderId="0" xfId="0" applyFont="1" applyFill="1" applyAlignment="1" applyProtection="1">
      <alignment horizontal="center" vertical="top"/>
      <protection hidden="1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3" applyFont="1" applyFill="1" applyBorder="1" applyAlignment="1" applyProtection="1">
      <protection locked="0"/>
    </xf>
    <xf numFmtId="0" fontId="2" fillId="0" borderId="0" xfId="3" applyFont="1" applyFill="1" applyBorder="1" applyProtection="1">
      <protection locked="0"/>
    </xf>
    <xf numFmtId="166" fontId="2" fillId="0" borderId="0" xfId="3" applyNumberFormat="1" applyFont="1" applyFill="1" applyBorder="1" applyProtection="1">
      <protection locked="0"/>
    </xf>
    <xf numFmtId="166" fontId="2" fillId="0" borderId="0" xfId="1" applyNumberFormat="1" applyFont="1" applyFill="1" applyBorder="1" applyProtection="1">
      <protection locked="0"/>
    </xf>
    <xf numFmtId="174" fontId="4" fillId="0" borderId="0" xfId="1" applyNumberFormat="1" applyFont="1" applyFill="1" applyBorder="1" applyAlignment="1" applyProtection="1">
      <alignment horizontal="right"/>
      <protection locked="0"/>
    </xf>
    <xf numFmtId="0" fontId="2" fillId="0" borderId="14" xfId="0" applyFont="1" applyFill="1" applyBorder="1" applyProtection="1">
      <protection locked="0"/>
    </xf>
    <xf numFmtId="0" fontId="2" fillId="0" borderId="0" xfId="3" applyFont="1" applyFill="1" applyBorder="1" applyAlignment="1" applyProtection="1"/>
    <xf numFmtId="166" fontId="2" fillId="0" borderId="0" xfId="3" applyNumberFormat="1" applyFont="1" applyFill="1" applyBorder="1" applyAlignment="1" applyProtection="1">
      <protection hidden="1"/>
    </xf>
    <xf numFmtId="166" fontId="2" fillId="0" borderId="0" xfId="1" applyNumberFormat="1" applyFont="1" applyFill="1" applyBorder="1" applyAlignment="1" applyProtection="1">
      <protection hidden="1"/>
    </xf>
    <xf numFmtId="49" fontId="2" fillId="0" borderId="1" xfId="3" applyNumberFormat="1" applyFont="1" applyFill="1" applyBorder="1" applyAlignment="1" applyProtection="1">
      <protection hidden="1"/>
    </xf>
    <xf numFmtId="166" fontId="2" fillId="0" borderId="0" xfId="3" applyNumberFormat="1" applyFont="1" applyFill="1" applyBorder="1" applyAlignment="1" applyProtection="1"/>
    <xf numFmtId="0" fontId="2" fillId="0" borderId="0" xfId="3" applyFont="1" applyFill="1" applyBorder="1" applyAlignment="1" applyProtection="1">
      <protection hidden="1"/>
    </xf>
    <xf numFmtId="0" fontId="2" fillId="0" borderId="0" xfId="0" applyFont="1" applyFill="1" applyProtection="1">
      <protection locked="0"/>
    </xf>
    <xf numFmtId="166" fontId="4" fillId="0" borderId="19" xfId="1" applyNumberFormat="1" applyFont="1" applyFill="1" applyBorder="1" applyAlignment="1" applyProtection="1">
      <alignment horizontal="center" vertical="top"/>
      <protection hidden="1"/>
    </xf>
    <xf numFmtId="164" fontId="4" fillId="0" borderId="15" xfId="3" applyNumberFormat="1" applyFont="1" applyFill="1" applyBorder="1" applyProtection="1">
      <protection locked="0"/>
    </xf>
    <xf numFmtId="164" fontId="4" fillId="0" borderId="35" xfId="3" applyNumberFormat="1" applyFont="1" applyFill="1" applyBorder="1" applyProtection="1">
      <protection locked="0"/>
    </xf>
    <xf numFmtId="49" fontId="7" fillId="0" borderId="14" xfId="0" applyNumberFormat="1" applyFont="1" applyFill="1" applyBorder="1" applyAlignment="1" applyProtection="1">
      <alignment horizontal="center"/>
      <protection locked="0"/>
    </xf>
    <xf numFmtId="164" fontId="4" fillId="0" borderId="14" xfId="3" applyNumberFormat="1" applyFont="1" applyFill="1" applyBorder="1" applyProtection="1">
      <protection locked="0"/>
    </xf>
    <xf numFmtId="0" fontId="4" fillId="0" borderId="14" xfId="3" applyFont="1" applyFill="1" applyBorder="1" applyAlignment="1" applyProtection="1">
      <alignment horizontal="center"/>
      <protection locked="0"/>
    </xf>
    <xf numFmtId="166" fontId="4" fillId="0" borderId="14" xfId="1" applyNumberFormat="1" applyFont="1" applyFill="1" applyBorder="1" applyProtection="1">
      <protection locked="0"/>
    </xf>
    <xf numFmtId="0" fontId="4" fillId="0" borderId="0" xfId="3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164" fontId="4" fillId="0" borderId="15" xfId="4" applyNumberFormat="1" applyFont="1" applyFill="1" applyBorder="1" applyAlignment="1" applyProtection="1">
      <alignment horizontal="center" vertical="center"/>
      <protection locked="0"/>
    </xf>
    <xf numFmtId="164" fontId="4" fillId="0" borderId="17" xfId="4" applyNumberFormat="1" applyFont="1" applyFill="1" applyBorder="1" applyProtection="1">
      <protection locked="0"/>
    </xf>
    <xf numFmtId="49" fontId="4" fillId="0" borderId="14" xfId="4" applyNumberFormat="1" applyFont="1" applyFill="1" applyBorder="1" applyAlignment="1" applyProtection="1">
      <alignment horizontal="left" indent="1"/>
      <protection locked="0"/>
    </xf>
    <xf numFmtId="164" fontId="4" fillId="0" borderId="14" xfId="4" applyNumberFormat="1" applyFont="1" applyFill="1" applyBorder="1" applyProtection="1">
      <protection locked="0"/>
    </xf>
    <xf numFmtId="0" fontId="4" fillId="0" borderId="14" xfId="4" applyFont="1" applyFill="1" applyBorder="1" applyAlignment="1" applyProtection="1">
      <alignment horizontal="center"/>
      <protection locked="0"/>
    </xf>
    <xf numFmtId="166" fontId="2" fillId="0" borderId="14" xfId="1" applyNumberFormat="1" applyFont="1" applyFill="1" applyBorder="1" applyProtection="1">
      <protection locked="0"/>
    </xf>
    <xf numFmtId="0" fontId="2" fillId="0" borderId="0" xfId="4" applyFont="1" applyFill="1" applyBorder="1" applyAlignment="1" applyProtection="1">
      <protection hidden="1"/>
    </xf>
    <xf numFmtId="0" fontId="2" fillId="0" borderId="0" xfId="4" applyFont="1" applyFill="1" applyProtection="1">
      <protection locked="0"/>
    </xf>
    <xf numFmtId="164" fontId="2" fillId="0" borderId="14" xfId="4" applyNumberFormat="1" applyFont="1" applyFill="1" applyBorder="1" applyProtection="1">
      <protection locked="0"/>
    </xf>
    <xf numFmtId="0" fontId="2" fillId="0" borderId="0" xfId="4" applyFont="1" applyFill="1" applyBorder="1" applyAlignment="1" applyProtection="1">
      <protection locked="0"/>
    </xf>
    <xf numFmtId="164" fontId="4" fillId="0" borderId="17" xfId="3" applyNumberFormat="1" applyFont="1" applyFill="1" applyBorder="1" applyProtection="1">
      <protection locked="0"/>
    </xf>
    <xf numFmtId="49" fontId="4" fillId="0" borderId="14" xfId="3" applyNumberFormat="1" applyFont="1" applyFill="1" applyBorder="1" applyAlignment="1" applyProtection="1">
      <alignment horizontal="left" indent="1"/>
      <protection locked="0"/>
    </xf>
    <xf numFmtId="49" fontId="4" fillId="0" borderId="14" xfId="3" applyNumberFormat="1" applyFont="1" applyFill="1" applyBorder="1" applyAlignment="1" applyProtection="1">
      <alignment horizontal="center"/>
      <protection locked="0"/>
    </xf>
    <xf numFmtId="49" fontId="4" fillId="0" borderId="14" xfId="3" applyNumberFormat="1" applyFont="1" applyFill="1" applyBorder="1" applyAlignment="1" applyProtection="1">
      <alignment horizontal="right" indent="1"/>
      <protection locked="0"/>
    </xf>
    <xf numFmtId="164" fontId="4" fillId="0" borderId="42" xfId="3" applyNumberFormat="1" applyFont="1" applyFill="1" applyBorder="1" applyProtection="1">
      <protection locked="0"/>
    </xf>
    <xf numFmtId="164" fontId="4" fillId="0" borderId="43" xfId="3" applyNumberFormat="1" applyFont="1" applyFill="1" applyBorder="1" applyProtection="1">
      <protection locked="0"/>
    </xf>
    <xf numFmtId="49" fontId="4" fillId="0" borderId="44" xfId="3" applyNumberFormat="1" applyFont="1" applyFill="1" applyBorder="1" applyAlignment="1" applyProtection="1">
      <alignment horizontal="left" indent="1"/>
      <protection locked="0"/>
    </xf>
    <xf numFmtId="164" fontId="4" fillId="0" borderId="44" xfId="3" applyNumberFormat="1" applyFont="1" applyFill="1" applyBorder="1" applyProtection="1">
      <protection locked="0"/>
    </xf>
    <xf numFmtId="0" fontId="4" fillId="0" borderId="44" xfId="3" applyFont="1" applyFill="1" applyBorder="1" applyAlignment="1" applyProtection="1">
      <alignment horizontal="center"/>
      <protection locked="0"/>
    </xf>
    <xf numFmtId="166" fontId="4" fillId="0" borderId="44" xfId="1" applyNumberFormat="1" applyFont="1" applyFill="1" applyBorder="1" applyProtection="1">
      <protection locked="0"/>
    </xf>
    <xf numFmtId="164" fontId="4" fillId="0" borderId="45" xfId="3" applyNumberFormat="1" applyFont="1" applyFill="1" applyBorder="1" applyProtection="1">
      <protection locked="0"/>
    </xf>
    <xf numFmtId="164" fontId="4" fillId="0" borderId="46" xfId="3" applyNumberFormat="1" applyFont="1" applyFill="1" applyBorder="1" applyProtection="1">
      <protection locked="0"/>
    </xf>
    <xf numFmtId="49" fontId="4" fillId="0" borderId="26" xfId="3" applyNumberFormat="1" applyFont="1" applyFill="1" applyBorder="1" applyAlignment="1" applyProtection="1">
      <alignment horizontal="center"/>
      <protection locked="0"/>
    </xf>
    <xf numFmtId="164" fontId="4" fillId="0" borderId="26" xfId="3" applyNumberFormat="1" applyFont="1" applyFill="1" applyBorder="1" applyProtection="1">
      <protection locked="0"/>
    </xf>
    <xf numFmtId="0" fontId="4" fillId="0" borderId="26" xfId="3" applyFont="1" applyFill="1" applyBorder="1" applyAlignment="1" applyProtection="1">
      <alignment horizontal="center"/>
      <protection locked="0"/>
    </xf>
    <xf numFmtId="166" fontId="4" fillId="0" borderId="26" xfId="1" applyNumberFormat="1" applyFont="1" applyFill="1" applyBorder="1" applyProtection="1">
      <protection locked="0"/>
    </xf>
    <xf numFmtId="0" fontId="4" fillId="2" borderId="2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0" fontId="4" fillId="2" borderId="14" xfId="0" quotePrefix="1" applyFont="1" applyFill="1" applyBorder="1"/>
    <xf numFmtId="4" fontId="2" fillId="2" borderId="14" xfId="1" applyNumberFormat="1" applyFont="1" applyFill="1" applyBorder="1"/>
    <xf numFmtId="166" fontId="2" fillId="2" borderId="14" xfId="1" applyNumberFormat="1" applyFont="1" applyFill="1" applyBorder="1"/>
    <xf numFmtId="0" fontId="2" fillId="2" borderId="14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4" fillId="0" borderId="27" xfId="0" applyFont="1" applyFill="1" applyBorder="1" applyAlignment="1">
      <alignment horizontal="center"/>
    </xf>
    <xf numFmtId="0" fontId="4" fillId="0" borderId="12" xfId="0" applyFont="1" applyFill="1" applyBorder="1"/>
    <xf numFmtId="166" fontId="11" fillId="0" borderId="8" xfId="1" applyFont="1" applyFill="1" applyBorder="1" applyAlignment="1">
      <alignment horizontal="right"/>
    </xf>
    <xf numFmtId="4" fontId="11" fillId="0" borderId="8" xfId="0" applyNumberFormat="1" applyFont="1" applyFill="1" applyBorder="1" applyAlignment="1">
      <alignment horizontal="center"/>
    </xf>
    <xf numFmtId="4" fontId="2" fillId="0" borderId="8" xfId="1" applyNumberFormat="1" applyFont="1" applyFill="1" applyBorder="1" applyAlignment="1"/>
    <xf numFmtId="166" fontId="2" fillId="0" borderId="8" xfId="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9" fontId="2" fillId="0" borderId="14" xfId="4" applyNumberFormat="1" applyFont="1" applyFill="1" applyBorder="1" applyAlignment="1" applyProtection="1">
      <alignment horizontal="left" indent="1"/>
      <protection locked="0"/>
    </xf>
    <xf numFmtId="166" fontId="2" fillId="0" borderId="8" xfId="1" applyFont="1" applyFill="1" applyBorder="1" applyAlignment="1">
      <alignment horizontal="right"/>
    </xf>
    <xf numFmtId="0" fontId="2" fillId="0" borderId="14" xfId="4" applyFont="1" applyFill="1" applyBorder="1" applyAlignment="1" applyProtection="1">
      <alignment horizontal="center"/>
      <protection locked="0"/>
    </xf>
    <xf numFmtId="166" fontId="2" fillId="0" borderId="14" xfId="1" applyNumberFormat="1" applyFont="1" applyFill="1" applyBorder="1"/>
    <xf numFmtId="0" fontId="2" fillId="0" borderId="12" xfId="0" applyFont="1" applyFill="1" applyBorder="1"/>
    <xf numFmtId="166" fontId="2" fillId="0" borderId="14" xfId="1" applyFont="1" applyFill="1" applyBorder="1" applyProtection="1">
      <protection locked="0"/>
    </xf>
    <xf numFmtId="14" fontId="2" fillId="0" borderId="14" xfId="4" applyNumberFormat="1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/>
    <xf numFmtId="4" fontId="2" fillId="0" borderId="14" xfId="1" applyNumberFormat="1" applyFont="1" applyFill="1" applyBorder="1"/>
    <xf numFmtId="166" fontId="2" fillId="0" borderId="44" xfId="1" applyNumberFormat="1" applyFont="1" applyFill="1" applyBorder="1"/>
    <xf numFmtId="0" fontId="2" fillId="0" borderId="17" xfId="0" applyFont="1" applyFill="1" applyBorder="1" applyAlignment="1">
      <alignment horizontal="right"/>
    </xf>
    <xf numFmtId="0" fontId="2" fillId="0" borderId="14" xfId="0" applyFont="1" applyFill="1" applyBorder="1" applyAlignment="1">
      <alignment horizontal="left" indent="1"/>
    </xf>
    <xf numFmtId="2" fontId="2" fillId="0" borderId="17" xfId="0" applyNumberFormat="1" applyFont="1" applyFill="1" applyBorder="1" applyAlignment="1">
      <alignment horizontal="right"/>
    </xf>
    <xf numFmtId="166" fontId="2" fillId="0" borderId="14" xfId="1" applyFont="1" applyFill="1" applyBorder="1"/>
    <xf numFmtId="0" fontId="4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right"/>
    </xf>
    <xf numFmtId="0" fontId="4" fillId="0" borderId="49" xfId="0" applyFont="1" applyFill="1" applyBorder="1" applyAlignment="1">
      <alignment horizontal="right"/>
    </xf>
    <xf numFmtId="4" fontId="2" fillId="0" borderId="49" xfId="1" applyNumberFormat="1" applyFont="1" applyFill="1" applyBorder="1"/>
    <xf numFmtId="166" fontId="2" fillId="0" borderId="49" xfId="1" applyNumberFormat="1" applyFont="1" applyFill="1" applyBorder="1"/>
    <xf numFmtId="166" fontId="4" fillId="0" borderId="49" xfId="1" applyNumberFormat="1" applyFont="1" applyFill="1" applyBorder="1"/>
    <xf numFmtId="0" fontId="2" fillId="0" borderId="50" xfId="0" applyFont="1" applyFill="1" applyBorder="1" applyProtection="1">
      <protection locked="0"/>
    </xf>
    <xf numFmtId="0" fontId="2" fillId="2" borderId="1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166" fontId="11" fillId="2" borderId="8" xfId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center"/>
    </xf>
    <xf numFmtId="4" fontId="2" fillId="2" borderId="8" xfId="1" applyNumberFormat="1" applyFont="1" applyFill="1" applyBorder="1" applyAlignment="1"/>
    <xf numFmtId="166" fontId="2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indent="1"/>
      <protection locked="0"/>
    </xf>
    <xf numFmtId="0" fontId="4" fillId="0" borderId="15" xfId="0" applyFont="1" applyFill="1" applyBorder="1" applyAlignment="1">
      <alignment horizontal="center" vertical="center"/>
    </xf>
    <xf numFmtId="4" fontId="4" fillId="0" borderId="14" xfId="5" applyNumberFormat="1" applyFont="1" applyFill="1" applyBorder="1" applyAlignment="1">
      <alignment vertical="center" wrapText="1"/>
    </xf>
    <xf numFmtId="43" fontId="2" fillId="0" borderId="14" xfId="1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 applyProtection="1">
      <alignment horizontal="center" vertical="center"/>
    </xf>
    <xf numFmtId="43" fontId="2" fillId="0" borderId="14" xfId="1" applyNumberFormat="1" applyFont="1" applyFill="1" applyBorder="1" applyAlignment="1" applyProtection="1">
      <alignment horizontal="center" vertical="center"/>
      <protection locked="0"/>
    </xf>
    <xf numFmtId="166" fontId="2" fillId="0" borderId="14" xfId="1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vertical="center"/>
      <protection locked="0"/>
    </xf>
    <xf numFmtId="175" fontId="2" fillId="0" borderId="17" xfId="0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>
      <alignment vertical="center" wrapText="1"/>
    </xf>
    <xf numFmtId="166" fontId="2" fillId="0" borderId="14" xfId="1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>
      <alignment horizontal="center" vertical="center"/>
    </xf>
    <xf numFmtId="4" fontId="2" fillId="0" borderId="14" xfId="5" applyNumberFormat="1" applyFont="1" applyFill="1" applyBorder="1" applyAlignment="1">
      <alignment vertical="center" wrapText="1" shrinkToFit="1"/>
    </xf>
    <xf numFmtId="0" fontId="2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166" fontId="11" fillId="0" borderId="14" xfId="1" applyFont="1" applyFill="1" applyBorder="1" applyAlignment="1">
      <alignment horizontal="right"/>
    </xf>
    <xf numFmtId="4" fontId="11" fillId="0" borderId="14" xfId="0" applyNumberFormat="1" applyFont="1" applyFill="1" applyBorder="1" applyAlignment="1">
      <alignment horizontal="center"/>
    </xf>
    <xf numFmtId="0" fontId="2" fillId="0" borderId="14" xfId="0" applyFont="1" applyFill="1" applyBorder="1" applyAlignment="1" applyProtection="1">
      <alignment horizontal="left" indent="1"/>
      <protection locked="0"/>
    </xf>
    <xf numFmtId="0" fontId="2" fillId="0" borderId="24" xfId="0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9" fontId="4" fillId="0" borderId="14" xfId="4" applyNumberFormat="1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vertical="center"/>
      <protection locked="0"/>
    </xf>
    <xf numFmtId="166" fontId="2" fillId="0" borderId="14" xfId="1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166" fontId="2" fillId="0" borderId="0" xfId="0" applyNumberFormat="1" applyFont="1" applyFill="1" applyBorder="1" applyProtection="1">
      <protection locked="0"/>
    </xf>
    <xf numFmtId="0" fontId="2" fillId="0" borderId="17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  <protection locked="0"/>
    </xf>
    <xf numFmtId="166" fontId="2" fillId="0" borderId="14" xfId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 applyProtection="1">
      <alignment horizontal="left" vertical="center" indent="1"/>
      <protection locked="0"/>
    </xf>
    <xf numFmtId="2" fontId="2" fillId="0" borderId="17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4" fillId="0" borderId="16" xfId="0" applyFont="1" applyFill="1" applyBorder="1" applyAlignment="1" applyProtection="1">
      <alignment horizontal="left"/>
      <protection locked="0"/>
    </xf>
    <xf numFmtId="49" fontId="2" fillId="0" borderId="14" xfId="4" applyNumberFormat="1" applyFont="1" applyFill="1" applyBorder="1" applyAlignment="1" applyProtection="1">
      <alignment horizontal="left" indent="2"/>
      <protection locked="0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 applyProtection="1">
      <alignment horizontal="left" indent="1"/>
      <protection locked="0"/>
    </xf>
    <xf numFmtId="49" fontId="4" fillId="0" borderId="14" xfId="4" applyNumberFormat="1" applyFont="1" applyFill="1" applyBorder="1" applyAlignment="1" applyProtection="1"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6" fontId="2" fillId="0" borderId="14" xfId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49" fontId="2" fillId="0" borderId="44" xfId="0" applyNumberFormat="1" applyFont="1" applyFill="1" applyBorder="1" applyAlignment="1" applyProtection="1">
      <alignment horizontal="left" vertical="center" indent="1"/>
      <protection locked="0"/>
    </xf>
    <xf numFmtId="166" fontId="2" fillId="0" borderId="44" xfId="1" applyFont="1" applyFill="1" applyBorder="1" applyAlignment="1" applyProtection="1">
      <protection locked="0"/>
    </xf>
    <xf numFmtId="0" fontId="2" fillId="0" borderId="44" xfId="0" applyFont="1" applyFill="1" applyBorder="1" applyAlignment="1" applyProtection="1">
      <alignment horizontal="center"/>
      <protection locked="0"/>
    </xf>
    <xf numFmtId="166" fontId="2" fillId="0" borderId="44" xfId="1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 applyProtection="1">
      <alignment horizontal="left" indent="1"/>
      <protection locked="0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66" fontId="11" fillId="0" borderId="26" xfId="1" applyFont="1" applyFill="1" applyBorder="1" applyAlignment="1">
      <alignment horizontal="right"/>
    </xf>
    <xf numFmtId="4" fontId="11" fillId="0" borderId="26" xfId="0" applyNumberFormat="1" applyFont="1" applyFill="1" applyBorder="1" applyAlignment="1">
      <alignment horizontal="center"/>
    </xf>
    <xf numFmtId="4" fontId="2" fillId="0" borderId="26" xfId="1" applyNumberFormat="1" applyFont="1" applyFill="1" applyBorder="1" applyAlignment="1"/>
    <xf numFmtId="166" fontId="4" fillId="0" borderId="26" xfId="1" applyNumberFormat="1" applyFont="1" applyFill="1" applyBorder="1" applyAlignment="1">
      <alignment horizontal="center"/>
    </xf>
    <xf numFmtId="4" fontId="4" fillId="0" borderId="26" xfId="1" applyNumberFormat="1" applyFont="1" applyFill="1" applyBorder="1" applyAlignment="1"/>
    <xf numFmtId="0" fontId="2" fillId="0" borderId="26" xfId="0" applyFont="1" applyFill="1" applyBorder="1" applyAlignment="1" applyProtection="1">
      <alignment horizontal="left" indent="1"/>
      <protection locked="0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" fontId="4" fillId="2" borderId="33" xfId="0" applyNumberFormat="1" applyFont="1" applyFill="1" applyBorder="1" applyAlignment="1">
      <alignment horizontal="left" vertical="center"/>
    </xf>
    <xf numFmtId="4" fontId="2" fillId="2" borderId="55" xfId="0" applyNumberFormat="1" applyFont="1" applyFill="1" applyBorder="1" applyAlignment="1">
      <alignment horizontal="center" vertical="center"/>
    </xf>
    <xf numFmtId="4" fontId="2" fillId="2" borderId="55" xfId="1" applyNumberFormat="1" applyFont="1" applyFill="1" applyBorder="1" applyAlignment="1">
      <alignment horizontal="right" vertical="center"/>
    </xf>
    <xf numFmtId="4" fontId="2" fillId="2" borderId="55" xfId="1" quotePrefix="1" applyNumberFormat="1" applyFont="1" applyFill="1" applyBorder="1" applyAlignment="1">
      <alignment horizontal="right" vertical="center"/>
    </xf>
    <xf numFmtId="0" fontId="2" fillId="2" borderId="55" xfId="4" applyFont="1" applyFill="1" applyBorder="1" applyAlignment="1" applyProtection="1">
      <alignment vertical="center"/>
      <protection locked="0"/>
    </xf>
    <xf numFmtId="175" fontId="4" fillId="0" borderId="1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/>
    </xf>
    <xf numFmtId="43" fontId="2" fillId="0" borderId="14" xfId="1" applyNumberFormat="1" applyFont="1" applyFill="1" applyBorder="1" applyAlignment="1">
      <alignment vertical="center"/>
    </xf>
    <xf numFmtId="43" fontId="2" fillId="0" borderId="14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 applyProtection="1">
      <alignment wrapText="1"/>
      <protection locked="0"/>
    </xf>
    <xf numFmtId="166" fontId="2" fillId="0" borderId="14" xfId="1" applyFont="1" applyFill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center" vertical="center"/>
    </xf>
    <xf numFmtId="166" fontId="2" fillId="0" borderId="14" xfId="1" applyFont="1" applyFill="1" applyBorder="1" applyAlignment="1" applyProtection="1">
      <alignment vertical="center"/>
      <protection locked="0"/>
    </xf>
    <xf numFmtId="166" fontId="2" fillId="0" borderId="14" xfId="1" applyFont="1" applyFill="1" applyBorder="1" applyAlignment="1">
      <alignment horizontal="center" vertical="center"/>
    </xf>
    <xf numFmtId="166" fontId="2" fillId="0" borderId="14" xfId="1" applyFont="1" applyFill="1" applyBorder="1" applyAlignment="1">
      <alignment vertical="center"/>
    </xf>
    <xf numFmtId="166" fontId="2" fillId="0" borderId="14" xfId="0" applyNumberFormat="1" applyFont="1" applyFill="1" applyBorder="1" applyAlignment="1">
      <alignment horizontal="center"/>
    </xf>
    <xf numFmtId="175" fontId="2" fillId="0" borderId="17" xfId="0" quotePrefix="1" applyNumberFormat="1" applyFont="1" applyFill="1" applyBorder="1" applyAlignment="1">
      <alignment horizontal="right" vertical="center"/>
    </xf>
    <xf numFmtId="0" fontId="2" fillId="0" borderId="14" xfId="0" applyFont="1" applyFill="1" applyBorder="1"/>
    <xf numFmtId="0" fontId="2" fillId="0" borderId="14" xfId="0" applyFont="1" applyFill="1" applyBorder="1" applyAlignment="1">
      <alignment wrapText="1"/>
    </xf>
    <xf numFmtId="0" fontId="2" fillId="0" borderId="55" xfId="0" applyFont="1" applyFill="1" applyBorder="1" applyAlignment="1">
      <alignment wrapText="1"/>
    </xf>
    <xf numFmtId="0" fontId="2" fillId="0" borderId="15" xfId="6" applyFont="1" applyFill="1" applyBorder="1"/>
    <xf numFmtId="0" fontId="2" fillId="0" borderId="14" xfId="6" applyFont="1" applyFill="1" applyBorder="1"/>
    <xf numFmtId="0" fontId="2" fillId="0" borderId="44" xfId="6" applyFont="1" applyFill="1" applyBorder="1"/>
    <xf numFmtId="0" fontId="2" fillId="0" borderId="15" xfId="0" applyFont="1" applyFill="1" applyBorder="1"/>
    <xf numFmtId="0" fontId="2" fillId="0" borderId="0" xfId="0" applyFont="1" applyFill="1" applyAlignment="1" applyProtection="1">
      <alignment vertical="center"/>
      <protection locked="0"/>
    </xf>
    <xf numFmtId="174" fontId="2" fillId="0" borderId="14" xfId="1" applyNumberFormat="1" applyFont="1" applyFill="1" applyBorder="1"/>
    <xf numFmtId="0" fontId="4" fillId="0" borderId="14" xfId="7" applyFont="1" applyFill="1" applyBorder="1" applyAlignment="1">
      <alignment horizontal="left" vertical="center"/>
    </xf>
    <xf numFmtId="164" fontId="2" fillId="0" borderId="14" xfId="0" applyNumberFormat="1" applyFont="1" applyFill="1" applyBorder="1" applyAlignment="1"/>
    <xf numFmtId="164" fontId="2" fillId="0" borderId="14" xfId="0" applyNumberFormat="1" applyFont="1" applyFill="1" applyBorder="1" applyAlignment="1">
      <alignment horizontal="center"/>
    </xf>
    <xf numFmtId="43" fontId="2" fillId="0" borderId="17" xfId="8" applyFont="1" applyFill="1" applyBorder="1" applyAlignment="1">
      <alignment horizontal="center" vertical="center"/>
    </xf>
    <xf numFmtId="0" fontId="2" fillId="0" borderId="55" xfId="6" applyFont="1" applyFill="1" applyBorder="1"/>
    <xf numFmtId="0" fontId="2" fillId="0" borderId="14" xfId="0" applyFont="1" applyFill="1" applyBorder="1" applyAlignment="1"/>
    <xf numFmtId="0" fontId="2" fillId="0" borderId="14" xfId="0" applyFont="1" applyFill="1" applyBorder="1" applyAlignment="1">
      <alignment horizontal="center"/>
    </xf>
    <xf numFmtId="166" fontId="2" fillId="0" borderId="8" xfId="1" applyFont="1" applyFill="1" applyBorder="1" applyProtection="1">
      <protection locked="0"/>
    </xf>
    <xf numFmtId="0" fontId="2" fillId="0" borderId="8" xfId="0" applyFont="1" applyFill="1" applyBorder="1"/>
    <xf numFmtId="166" fontId="2" fillId="0" borderId="8" xfId="0" applyNumberFormat="1" applyFont="1" applyFill="1" applyBorder="1" applyAlignment="1">
      <alignment horizontal="center"/>
    </xf>
    <xf numFmtId="0" fontId="2" fillId="0" borderId="14" xfId="7" applyFont="1" applyFill="1" applyBorder="1" applyAlignment="1">
      <alignment horizontal="left" vertical="center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6" xfId="4" applyFont="1" applyFill="1" applyBorder="1" applyAlignment="1" applyProtection="1">
      <alignment vertical="center"/>
      <protection locked="0"/>
    </xf>
    <xf numFmtId="0" fontId="2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4" fontId="11" fillId="0" borderId="49" xfId="1" applyNumberFormat="1" applyFont="1" applyFill="1" applyBorder="1" applyAlignment="1">
      <alignment horizontal="right"/>
    </xf>
    <xf numFmtId="4" fontId="11" fillId="0" borderId="49" xfId="0" applyNumberFormat="1" applyFont="1" applyFill="1" applyBorder="1" applyAlignment="1">
      <alignment horizontal="center"/>
    </xf>
    <xf numFmtId="166" fontId="2" fillId="0" borderId="49" xfId="1" applyFont="1" applyFill="1" applyBorder="1" applyAlignment="1"/>
    <xf numFmtId="166" fontId="4" fillId="0" borderId="49" xfId="1" applyFont="1" applyFill="1" applyBorder="1" applyAlignment="1">
      <alignment horizontal="center"/>
    </xf>
    <xf numFmtId="166" fontId="4" fillId="0" borderId="49" xfId="1" applyFont="1" applyFill="1" applyBorder="1" applyAlignment="1"/>
    <xf numFmtId="0" fontId="2" fillId="0" borderId="50" xfId="0" applyFont="1" applyFill="1" applyBorder="1" applyAlignment="1" applyProtection="1">
      <alignment horizontal="left" indent="1"/>
      <protection locked="0"/>
    </xf>
    <xf numFmtId="49" fontId="4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5" xfId="0" applyNumberFormat="1" applyFont="1" applyFill="1" applyBorder="1" applyAlignment="1">
      <alignment vertical="center"/>
    </xf>
    <xf numFmtId="0" fontId="2" fillId="2" borderId="44" xfId="4" applyFont="1" applyFill="1" applyBorder="1" applyAlignment="1" applyProtection="1">
      <alignment vertical="center"/>
      <protection locked="0"/>
    </xf>
    <xf numFmtId="166" fontId="2" fillId="0" borderId="14" xfId="1" applyFont="1" applyFill="1" applyBorder="1" applyAlignment="1"/>
    <xf numFmtId="166" fontId="2" fillId="0" borderId="17" xfId="1" applyFont="1" applyFill="1" applyBorder="1" applyAlignment="1">
      <alignment horizontal="center" vertical="center"/>
    </xf>
    <xf numFmtId="0" fontId="2" fillId="0" borderId="17" xfId="9" applyNumberFormat="1" applyFont="1" applyFill="1" applyBorder="1" applyAlignment="1" applyProtection="1">
      <alignment horizontal="center" vertical="center"/>
    </xf>
    <xf numFmtId="166" fontId="2" fillId="0" borderId="14" xfId="1" applyFont="1" applyFill="1" applyBorder="1" applyAlignment="1" applyProtection="1">
      <alignment horizontal="right" vertical="center"/>
    </xf>
    <xf numFmtId="166" fontId="2" fillId="0" borderId="12" xfId="1" applyFont="1" applyFill="1" applyBorder="1" applyAlignment="1">
      <alignment horizontal="center" vertical="center"/>
    </xf>
    <xf numFmtId="0" fontId="2" fillId="0" borderId="14" xfId="4" applyFont="1" applyFill="1" applyBorder="1" applyAlignment="1" applyProtection="1">
      <alignment vertical="center"/>
      <protection locked="0"/>
    </xf>
    <xf numFmtId="2" fontId="2" fillId="0" borderId="17" xfId="0" applyNumberFormat="1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center" vertical="center"/>
    </xf>
    <xf numFmtId="175" fontId="2" fillId="0" borderId="48" xfId="0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center" vertical="center" wrapText="1"/>
    </xf>
    <xf numFmtId="4" fontId="2" fillId="0" borderId="49" xfId="1" applyNumberFormat="1" applyFont="1" applyFill="1" applyBorder="1" applyAlignment="1">
      <alignment vertical="center"/>
    </xf>
    <xf numFmtId="0" fontId="2" fillId="0" borderId="49" xfId="0" applyFont="1" applyFill="1" applyBorder="1" applyAlignment="1">
      <alignment horizontal="center" vertical="center"/>
    </xf>
    <xf numFmtId="43" fontId="2" fillId="0" borderId="49" xfId="1" applyNumberFormat="1" applyFont="1" applyFill="1" applyBorder="1" applyAlignment="1">
      <alignment vertical="center"/>
    </xf>
    <xf numFmtId="166" fontId="4" fillId="0" borderId="49" xfId="1" applyNumberFormat="1" applyFont="1" applyFill="1" applyBorder="1" applyAlignment="1">
      <alignment vertical="center"/>
    </xf>
    <xf numFmtId="43" fontId="4" fillId="0" borderId="49" xfId="1" applyNumberFormat="1" applyFont="1" applyFill="1" applyBorder="1" applyAlignment="1">
      <alignment vertical="center"/>
    </xf>
    <xf numFmtId="0" fontId="2" fillId="0" borderId="56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Protection="1">
      <protection locked="0"/>
    </xf>
    <xf numFmtId="166" fontId="2" fillId="0" borderId="0" xfId="1" applyNumberFormat="1" applyFont="1" applyFill="1" applyProtection="1">
      <protection locked="0"/>
    </xf>
    <xf numFmtId="0" fontId="16" fillId="0" borderId="0" xfId="0" applyFont="1" applyFill="1"/>
    <xf numFmtId="0" fontId="17" fillId="0" borderId="0" xfId="0" applyFont="1" applyFill="1"/>
    <xf numFmtId="0" fontId="19" fillId="0" borderId="25" xfId="0" applyFont="1" applyFill="1" applyBorder="1" applyAlignment="1" applyProtection="1">
      <alignment horizontal="right" vertical="top"/>
      <protection hidden="1"/>
    </xf>
    <xf numFmtId="0" fontId="4" fillId="0" borderId="25" xfId="0" applyFont="1" applyFill="1" applyBorder="1" applyAlignment="1" applyProtection="1">
      <alignment vertical="top"/>
      <protection locked="0"/>
    </xf>
    <xf numFmtId="0" fontId="19" fillId="0" borderId="16" xfId="0" applyFont="1" applyFill="1" applyBorder="1" applyAlignment="1" applyProtection="1">
      <alignment horizontal="right" vertical="top"/>
      <protection hidden="1"/>
    </xf>
    <xf numFmtId="0" fontId="4" fillId="0" borderId="57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vertical="center"/>
      <protection hidden="1"/>
    </xf>
    <xf numFmtId="0" fontId="4" fillId="0" borderId="7" xfId="0" applyFont="1" applyFill="1" applyBorder="1" applyAlignment="1" applyProtection="1">
      <alignment vertical="center"/>
      <protection hidden="1"/>
    </xf>
    <xf numFmtId="164" fontId="2" fillId="0" borderId="13" xfId="0" applyNumberFormat="1" applyFont="1" applyFill="1" applyBorder="1" applyProtection="1">
      <protection hidden="1"/>
    </xf>
    <xf numFmtId="0" fontId="19" fillId="0" borderId="21" xfId="0" applyFont="1" applyFill="1" applyBorder="1" applyAlignment="1" applyProtection="1">
      <alignment horizontal="right" vertical="top"/>
      <protection hidden="1"/>
    </xf>
    <xf numFmtId="0" fontId="2" fillId="0" borderId="21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right" vertical="top"/>
      <protection hidden="1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166" fontId="2" fillId="0" borderId="0" xfId="0" applyNumberFormat="1" applyFont="1" applyFill="1" applyBorder="1" applyAlignment="1" applyProtection="1">
      <protection hidden="1"/>
    </xf>
    <xf numFmtId="0" fontId="2" fillId="0" borderId="17" xfId="0" applyFont="1" applyFill="1" applyBorder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49" fontId="2" fillId="0" borderId="0" xfId="0" applyNumberFormat="1" applyFont="1" applyFill="1" applyBorder="1" applyAlignment="1" applyProtection="1">
      <protection hidden="1"/>
    </xf>
    <xf numFmtId="166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protection hidden="1"/>
    </xf>
    <xf numFmtId="0" fontId="4" fillId="0" borderId="19" xfId="0" applyFont="1" applyFill="1" applyBorder="1" applyAlignment="1" applyProtection="1">
      <alignment horizontal="center" vertical="top"/>
      <protection hidden="1"/>
    </xf>
    <xf numFmtId="164" fontId="2" fillId="0" borderId="33" xfId="0" applyNumberFormat="1" applyFont="1" applyBorder="1" applyAlignment="1" applyProtection="1">
      <alignment horizontal="center"/>
      <protection locked="0"/>
    </xf>
    <xf numFmtId="168" fontId="4" fillId="0" borderId="14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Protection="1">
      <protection locked="0"/>
    </xf>
    <xf numFmtId="0" fontId="2" fillId="0" borderId="0" xfId="0" applyFont="1" applyBorder="1" applyProtection="1">
      <protection locked="0"/>
    </xf>
    <xf numFmtId="164" fontId="2" fillId="0" borderId="27" xfId="0" applyNumberFormat="1" applyFont="1" applyFill="1" applyBorder="1" applyAlignment="1" applyProtection="1">
      <alignment horizontal="center"/>
      <protection locked="0"/>
    </xf>
    <xf numFmtId="0" fontId="2" fillId="0" borderId="14" xfId="0" applyNumberFormat="1" applyFont="1" applyFill="1" applyBorder="1"/>
    <xf numFmtId="0" fontId="2" fillId="0" borderId="8" xfId="1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Protection="1">
      <protection locked="0"/>
    </xf>
    <xf numFmtId="0" fontId="2" fillId="0" borderId="29" xfId="0" applyFont="1" applyFill="1" applyBorder="1" applyProtection="1">
      <protection locked="0"/>
    </xf>
    <xf numFmtId="164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/>
    <xf numFmtId="0" fontId="2" fillId="0" borderId="14" xfId="1" applyNumberFormat="1" applyFont="1" applyFill="1" applyBorder="1" applyAlignment="1">
      <alignment horizontal="center"/>
    </xf>
    <xf numFmtId="166" fontId="2" fillId="0" borderId="44" xfId="1" applyFont="1" applyFill="1" applyBorder="1" applyProtection="1">
      <protection locked="0"/>
    </xf>
    <xf numFmtId="164" fontId="2" fillId="0" borderId="44" xfId="0" applyNumberFormat="1" applyFont="1" applyFill="1" applyBorder="1" applyProtection="1">
      <protection locked="0"/>
    </xf>
    <xf numFmtId="4" fontId="2" fillId="0" borderId="14" xfId="10" applyNumberFormat="1" applyFont="1" applyFill="1" applyBorder="1" applyAlignment="1" applyProtection="1">
      <alignment horizontal="left"/>
      <protection locked="0"/>
    </xf>
    <xf numFmtId="4" fontId="2" fillId="0" borderId="8" xfId="10" applyNumberFormat="1" applyFont="1" applyFill="1" applyBorder="1" applyAlignment="1" applyProtection="1">
      <alignment horizontal="center"/>
      <protection locked="0"/>
    </xf>
    <xf numFmtId="166" fontId="2" fillId="0" borderId="8" xfId="1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>
      <alignment horizontal="left"/>
    </xf>
    <xf numFmtId="0" fontId="2" fillId="0" borderId="14" xfId="1" applyNumberFormat="1" applyFont="1" applyFill="1" applyBorder="1" applyAlignment="1" applyProtection="1">
      <alignment horizontal="center" vertical="center"/>
      <protection locked="0"/>
    </xf>
    <xf numFmtId="164" fontId="2" fillId="0" borderId="14" xfId="0" applyNumberFormat="1" applyFont="1" applyFill="1" applyBorder="1" applyAlignment="1" applyProtection="1">
      <alignment horizontal="left"/>
      <protection locked="0"/>
    </xf>
    <xf numFmtId="0" fontId="2" fillId="0" borderId="14" xfId="1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166" fontId="2" fillId="0" borderId="14" xfId="1" applyFont="1" applyFill="1" applyBorder="1" applyAlignment="1" applyProtection="1">
      <alignment horizontal="center"/>
      <protection locked="0"/>
    </xf>
    <xf numFmtId="164" fontId="4" fillId="0" borderId="14" xfId="0" applyNumberFormat="1" applyFont="1" applyFill="1" applyBorder="1" applyAlignment="1" applyProtection="1">
      <alignment horizontal="left"/>
      <protection locked="0"/>
    </xf>
    <xf numFmtId="0" fontId="2" fillId="0" borderId="14" xfId="0" applyNumberFormat="1" applyFont="1" applyFill="1" applyBorder="1" applyAlignment="1" applyProtection="1">
      <alignment horizontal="left" indent="1"/>
      <protection locked="0"/>
    </xf>
    <xf numFmtId="4" fontId="2" fillId="0" borderId="14" xfId="10" applyNumberFormat="1" applyFont="1" applyFill="1" applyBorder="1" applyProtection="1">
      <protection locked="0"/>
    </xf>
    <xf numFmtId="4" fontId="2" fillId="0" borderId="14" xfId="10" applyNumberFormat="1" applyFont="1" applyFill="1" applyBorder="1" applyAlignment="1" applyProtection="1">
      <alignment horizontal="left" indent="1"/>
      <protection locked="0"/>
    </xf>
    <xf numFmtId="4" fontId="2" fillId="0" borderId="8" xfId="10" applyNumberFormat="1" applyFont="1" applyFill="1" applyBorder="1" applyProtection="1">
      <protection locked="0"/>
    </xf>
    <xf numFmtId="0" fontId="4" fillId="0" borderId="14" xfId="0" applyFont="1" applyFill="1" applyBorder="1" applyAlignment="1">
      <alignment wrapText="1"/>
    </xf>
    <xf numFmtId="0" fontId="2" fillId="0" borderId="44" xfId="1" applyNumberFormat="1" applyFont="1" applyFill="1" applyBorder="1" applyAlignment="1">
      <alignment horizontal="center"/>
    </xf>
    <xf numFmtId="43" fontId="2" fillId="0" borderId="14" xfId="1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wrapText="1" indent="1"/>
    </xf>
    <xf numFmtId="164" fontId="2" fillId="0" borderId="14" xfId="0" applyNumberFormat="1" applyFont="1" applyFill="1" applyBorder="1" applyAlignment="1" applyProtection="1">
      <alignment horizontal="left" indent="1"/>
      <protection locked="0"/>
    </xf>
    <xf numFmtId="0" fontId="2" fillId="0" borderId="14" xfId="1" applyNumberFormat="1" applyFont="1" applyFill="1" applyBorder="1" applyAlignment="1">
      <alignment horizontal="center" vertical="center"/>
    </xf>
    <xf numFmtId="4" fontId="2" fillId="0" borderId="14" xfId="5" applyNumberFormat="1" applyFont="1" applyFill="1" applyBorder="1" applyAlignment="1">
      <alignment horizontal="left" vertical="center" wrapText="1" indent="2"/>
    </xf>
    <xf numFmtId="0" fontId="2" fillId="0" borderId="14" xfId="7" applyFont="1" applyFill="1" applyBorder="1" applyAlignment="1">
      <alignment horizontal="left" vertical="center" indent="1"/>
    </xf>
    <xf numFmtId="166" fontId="2" fillId="0" borderId="14" xfId="1" applyFont="1" applyFill="1" applyBorder="1" applyAlignment="1">
      <alignment horizontal="center"/>
    </xf>
    <xf numFmtId="0" fontId="2" fillId="0" borderId="14" xfId="7" applyFont="1" applyFill="1" applyBorder="1" applyAlignment="1">
      <alignment horizontal="left" vertical="center" wrapText="1" indent="1"/>
    </xf>
    <xf numFmtId="176" fontId="4" fillId="0" borderId="59" xfId="0" applyNumberFormat="1" applyFont="1" applyBorder="1" applyAlignment="1" applyProtection="1">
      <protection locked="0"/>
    </xf>
    <xf numFmtId="0" fontId="4" fillId="3" borderId="49" xfId="0" applyFont="1" applyFill="1" applyBorder="1" applyAlignment="1">
      <alignment horizontal="center"/>
    </xf>
    <xf numFmtId="4" fontId="4" fillId="4" borderId="49" xfId="1" applyNumberFormat="1" applyFont="1" applyFill="1" applyBorder="1" applyAlignment="1"/>
    <xf numFmtId="0" fontId="4" fillId="3" borderId="49" xfId="0" applyFont="1" applyFill="1" applyBorder="1" applyAlignment="1"/>
    <xf numFmtId="166" fontId="4" fillId="3" borderId="49" xfId="1" applyFont="1" applyFill="1" applyBorder="1" applyAlignment="1"/>
    <xf numFmtId="166" fontId="4" fillId="0" borderId="49" xfId="1" applyFont="1" applyBorder="1" applyAlignment="1" applyProtection="1">
      <protection locked="0"/>
    </xf>
    <xf numFmtId="164" fontId="4" fillId="0" borderId="50" xfId="0" applyNumberFormat="1" applyFont="1" applyBorder="1" applyAlignment="1" applyProtection="1">
      <protection locked="0"/>
    </xf>
    <xf numFmtId="0" fontId="2" fillId="0" borderId="16" xfId="0" applyNumberFormat="1" applyFont="1" applyFill="1" applyBorder="1" applyAlignment="1" applyProtection="1">
      <alignment vertical="top"/>
      <protection hidden="1"/>
    </xf>
    <xf numFmtId="174" fontId="2" fillId="0" borderId="0" xfId="1" applyNumberFormat="1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169" fontId="2" fillId="0" borderId="0" xfId="0" applyNumberFormat="1" applyFont="1" applyFill="1" applyAlignment="1" applyProtection="1">
      <alignment vertical="top"/>
      <protection hidden="1"/>
    </xf>
    <xf numFmtId="169" fontId="2" fillId="0" borderId="0" xfId="0" applyNumberFormat="1" applyFont="1" applyFill="1" applyBorder="1" applyAlignment="1" applyProtection="1">
      <alignment vertical="top"/>
      <protection hidden="1"/>
    </xf>
    <xf numFmtId="0" fontId="2" fillId="0" borderId="0" xfId="11" applyFont="1"/>
    <xf numFmtId="0" fontId="3" fillId="0" borderId="0" xfId="11" applyFont="1"/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11" applyFont="1" applyBorder="1" applyProtection="1">
      <protection locked="0"/>
    </xf>
    <xf numFmtId="0" fontId="22" fillId="0" borderId="19" xfId="11" applyFont="1" applyBorder="1" applyAlignment="1" applyProtection="1">
      <alignment horizontal="center" vertical="top"/>
      <protection hidden="1"/>
    </xf>
    <xf numFmtId="0" fontId="22" fillId="0" borderId="33" xfId="11" applyFont="1" applyBorder="1" applyAlignment="1" applyProtection="1">
      <alignment horizontal="center" vertical="center"/>
      <protection hidden="1"/>
    </xf>
    <xf numFmtId="0" fontId="20" fillId="0" borderId="25" xfId="11" applyFont="1" applyBorder="1" applyAlignment="1">
      <alignment horizontal="center" vertical="center"/>
    </xf>
    <xf numFmtId="0" fontId="20" fillId="0" borderId="35" xfId="11" applyFont="1" applyBorder="1" applyAlignment="1">
      <alignment horizontal="center" vertical="center"/>
    </xf>
    <xf numFmtId="0" fontId="22" fillId="0" borderId="33" xfId="11" applyFont="1" applyBorder="1" applyAlignment="1" applyProtection="1">
      <alignment horizontal="center" vertical="top"/>
      <protection hidden="1"/>
    </xf>
    <xf numFmtId="164" fontId="23" fillId="0" borderId="8" xfId="11" applyNumberFormat="1" applyFont="1" applyBorder="1" applyProtection="1">
      <protection locked="0"/>
    </xf>
    <xf numFmtId="49" fontId="4" fillId="0" borderId="28" xfId="11" applyNumberFormat="1" applyFont="1" applyBorder="1" applyAlignment="1" applyProtection="1">
      <protection locked="0"/>
    </xf>
    <xf numFmtId="49" fontId="23" fillId="0" borderId="30" xfId="11" applyNumberFormat="1" applyFont="1" applyBorder="1" applyProtection="1">
      <protection hidden="1"/>
    </xf>
    <xf numFmtId="164" fontId="23" fillId="0" borderId="8" xfId="11" applyNumberFormat="1" applyFont="1" applyBorder="1" applyAlignment="1" applyProtection="1">
      <alignment horizontal="center"/>
      <protection locked="0"/>
    </xf>
    <xf numFmtId="0" fontId="23" fillId="0" borderId="8" xfId="11" applyFont="1" applyBorder="1" applyAlignment="1" applyProtection="1">
      <alignment horizontal="center"/>
      <protection locked="0"/>
    </xf>
    <xf numFmtId="0" fontId="23" fillId="0" borderId="8" xfId="11" applyFont="1" applyBorder="1" applyAlignment="1" applyProtection="1">
      <protection locked="0"/>
    </xf>
    <xf numFmtId="0" fontId="23" fillId="0" borderId="0" xfId="11" applyFont="1"/>
    <xf numFmtId="164" fontId="2" fillId="0" borderId="14" xfId="11" applyNumberFormat="1" applyFont="1" applyBorder="1" applyProtection="1">
      <protection locked="0"/>
    </xf>
    <xf numFmtId="164" fontId="2" fillId="0" borderId="14" xfId="11" applyNumberFormat="1" applyFont="1" applyBorder="1" applyAlignment="1" applyProtection="1">
      <alignment horizontal="center"/>
      <protection locked="0"/>
    </xf>
    <xf numFmtId="0" fontId="2" fillId="0" borderId="14" xfId="11" applyFont="1" applyBorder="1" applyAlignment="1" applyProtection="1">
      <alignment horizontal="center"/>
      <protection locked="0"/>
    </xf>
    <xf numFmtId="49" fontId="2" fillId="0" borderId="15" xfId="11" applyNumberFormat="1" applyFont="1" applyBorder="1" applyAlignment="1" applyProtection="1">
      <alignment horizontal="left" indent="1"/>
      <protection locked="0"/>
    </xf>
    <xf numFmtId="49" fontId="2" fillId="0" borderId="17" xfId="11" applyNumberFormat="1" applyFont="1" applyBorder="1" applyProtection="1">
      <protection hidden="1"/>
    </xf>
    <xf numFmtId="164" fontId="2" fillId="0" borderId="14" xfId="11" applyNumberFormat="1" applyFont="1" applyBorder="1" applyAlignment="1" applyProtection="1">
      <protection locked="0"/>
    </xf>
    <xf numFmtId="0" fontId="2" fillId="0" borderId="14" xfId="11" applyFont="1" applyBorder="1" applyProtection="1">
      <protection locked="0"/>
    </xf>
    <xf numFmtId="164" fontId="2" fillId="0" borderId="44" xfId="11" applyNumberFormat="1" applyFont="1" applyBorder="1" applyProtection="1">
      <protection locked="0"/>
    </xf>
    <xf numFmtId="49" fontId="2" fillId="0" borderId="42" xfId="11" applyNumberFormat="1" applyFont="1" applyBorder="1" applyAlignment="1" applyProtection="1">
      <alignment horizontal="left" indent="1"/>
      <protection locked="0"/>
    </xf>
    <xf numFmtId="49" fontId="2" fillId="0" borderId="43" xfId="11" applyNumberFormat="1" applyFont="1" applyBorder="1" applyProtection="1">
      <protection hidden="1"/>
    </xf>
    <xf numFmtId="164" fontId="2" fillId="0" borderId="44" xfId="11" applyNumberFormat="1" applyFont="1" applyBorder="1" applyAlignment="1" applyProtection="1">
      <alignment horizontal="center"/>
      <protection locked="0"/>
    </xf>
    <xf numFmtId="0" fontId="2" fillId="0" borderId="44" xfId="11" applyFont="1" applyBorder="1" applyAlignment="1" applyProtection="1">
      <alignment horizontal="center"/>
      <protection locked="0"/>
    </xf>
    <xf numFmtId="164" fontId="2" fillId="0" borderId="44" xfId="11" applyNumberFormat="1" applyFont="1" applyBorder="1" applyAlignment="1" applyProtection="1">
      <protection locked="0"/>
    </xf>
    <xf numFmtId="0" fontId="2" fillId="0" borderId="44" xfId="11" applyFont="1" applyBorder="1" applyProtection="1">
      <protection locked="0"/>
    </xf>
    <xf numFmtId="164" fontId="2" fillId="0" borderId="26" xfId="11" applyNumberFormat="1" applyFont="1" applyFill="1" applyBorder="1" applyProtection="1">
      <protection locked="0"/>
    </xf>
    <xf numFmtId="164" fontId="2" fillId="0" borderId="26" xfId="11" applyNumberFormat="1" applyFont="1" applyFill="1" applyBorder="1" applyAlignment="1" applyProtection="1">
      <alignment horizontal="center"/>
      <protection locked="0"/>
    </xf>
    <xf numFmtId="0" fontId="2" fillId="0" borderId="26" xfId="11" applyFont="1" applyFill="1" applyBorder="1" applyAlignment="1" applyProtection="1">
      <alignment horizontal="center"/>
      <protection locked="0"/>
    </xf>
    <xf numFmtId="164" fontId="4" fillId="0" borderId="26" xfId="11" applyNumberFormat="1" applyFont="1" applyFill="1" applyBorder="1" applyProtection="1">
      <protection locked="0"/>
    </xf>
    <xf numFmtId="0" fontId="2" fillId="0" borderId="26" xfId="11" applyFont="1" applyFill="1" applyBorder="1" applyProtection="1">
      <protection locked="0"/>
    </xf>
    <xf numFmtId="0" fontId="26" fillId="0" borderId="0" xfId="12" applyFont="1" applyBorder="1" applyAlignment="1">
      <alignment horizontal="center"/>
    </xf>
    <xf numFmtId="0" fontId="27" fillId="0" borderId="0" xfId="12" applyFont="1" applyAlignment="1">
      <alignment horizontal="center"/>
    </xf>
    <xf numFmtId="0" fontId="24" fillId="0" borderId="0" xfId="12"/>
    <xf numFmtId="0" fontId="28" fillId="0" borderId="0" xfId="12" applyFont="1"/>
    <xf numFmtId="0" fontId="29" fillId="0" borderId="0" xfId="12" applyFont="1" applyAlignment="1"/>
    <xf numFmtId="0" fontId="32" fillId="0" borderId="0" xfId="12" applyFont="1" applyFill="1" applyAlignment="1">
      <alignment horizontal="center"/>
    </xf>
    <xf numFmtId="0" fontId="33" fillId="0" borderId="0" xfId="12" applyFont="1" applyAlignment="1"/>
    <xf numFmtId="0" fontId="34" fillId="0" borderId="0" xfId="12" applyFont="1"/>
    <xf numFmtId="0" fontId="35" fillId="0" borderId="0" xfId="12" applyFont="1"/>
    <xf numFmtId="0" fontId="36" fillId="0" borderId="0" xfId="12" applyFont="1"/>
    <xf numFmtId="0" fontId="37" fillId="0" borderId="0" xfId="12" applyFont="1"/>
    <xf numFmtId="0" fontId="38" fillId="0" borderId="0" xfId="12" applyFont="1"/>
    <xf numFmtId="164" fontId="37" fillId="0" borderId="0" xfId="12" applyNumberFormat="1" applyFont="1"/>
    <xf numFmtId="0" fontId="36" fillId="0" borderId="0" xfId="12" applyFont="1" applyAlignment="1">
      <alignment horizontal="right"/>
    </xf>
    <xf numFmtId="0" fontId="36" fillId="0" borderId="0" xfId="12" applyFont="1" applyAlignment="1">
      <alignment horizontal="center"/>
    </xf>
    <xf numFmtId="0" fontId="39" fillId="0" borderId="0" xfId="12" applyFont="1"/>
    <xf numFmtId="0" fontId="24" fillId="0" borderId="0" xfId="12" applyAlignment="1">
      <alignment horizontal="right"/>
    </xf>
    <xf numFmtId="0" fontId="24" fillId="0" borderId="0" xfId="12" applyAlignment="1">
      <alignment horizontal="center"/>
    </xf>
    <xf numFmtId="0" fontId="24" fillId="0" borderId="0" xfId="12" applyAlignment="1"/>
    <xf numFmtId="0" fontId="41" fillId="0" borderId="0" xfId="12" applyFont="1"/>
    <xf numFmtId="0" fontId="41" fillId="0" borderId="0" xfId="12" applyFont="1" applyAlignment="1">
      <alignment horizontal="right"/>
    </xf>
    <xf numFmtId="0" fontId="41" fillId="0" borderId="0" xfId="12" applyFont="1" applyAlignment="1">
      <alignment horizontal="center"/>
    </xf>
    <xf numFmtId="0" fontId="34" fillId="0" borderId="1" xfId="12" applyFont="1" applyBorder="1" applyAlignment="1">
      <alignment horizontal="center"/>
    </xf>
    <xf numFmtId="0" fontId="34" fillId="0" borderId="1" xfId="12" applyFont="1" applyBorder="1" applyAlignment="1">
      <alignment horizontal="right"/>
    </xf>
    <xf numFmtId="0" fontId="34" fillId="0" borderId="1" xfId="12" applyFont="1" applyBorder="1"/>
    <xf numFmtId="0" fontId="43" fillId="0" borderId="0" xfId="12" applyFont="1"/>
    <xf numFmtId="0" fontId="34" fillId="0" borderId="0" xfId="12" applyFont="1" applyAlignment="1">
      <alignment horizontal="center"/>
    </xf>
    <xf numFmtId="0" fontId="36" fillId="0" borderId="0" xfId="12" applyFont="1" applyAlignment="1">
      <alignment horizontal="center" vertical="center"/>
    </xf>
    <xf numFmtId="0" fontId="36" fillId="0" borderId="0" xfId="12" applyFont="1" applyFill="1" applyBorder="1" applyAlignment="1">
      <alignment horizontal="center"/>
    </xf>
    <xf numFmtId="0" fontId="48" fillId="0" borderId="0" xfId="12" applyFont="1"/>
    <xf numFmtId="0" fontId="48" fillId="0" borderId="0" xfId="12" applyFont="1" applyAlignment="1">
      <alignment horizontal="right"/>
    </xf>
    <xf numFmtId="0" fontId="48" fillId="0" borderId="0" xfId="12" applyFont="1" applyAlignment="1">
      <alignment horizontal="center"/>
    </xf>
    <xf numFmtId="0" fontId="33" fillId="0" borderId="0" xfId="12" applyFont="1"/>
    <xf numFmtId="164" fontId="50" fillId="0" borderId="0" xfId="12" applyNumberFormat="1" applyFont="1" applyFill="1" applyAlignment="1"/>
    <xf numFmtId="0" fontId="50" fillId="0" borderId="0" xfId="12" applyFont="1" applyFill="1" applyAlignment="1"/>
    <xf numFmtId="177" fontId="51" fillId="0" borderId="1" xfId="12" applyNumberFormat="1" applyFont="1" applyBorder="1" applyAlignment="1">
      <alignment horizontal="center"/>
    </xf>
    <xf numFmtId="0" fontId="33" fillId="0" borderId="1" xfId="12" applyFont="1" applyBorder="1" applyAlignment="1">
      <alignment horizontal="center"/>
    </xf>
    <xf numFmtId="177" fontId="52" fillId="0" borderId="1" xfId="12" applyNumberFormat="1" applyFont="1" applyBorder="1" applyAlignment="1">
      <alignment horizontal="center"/>
    </xf>
    <xf numFmtId="0" fontId="33" fillId="0" borderId="1" xfId="12" applyFont="1" applyBorder="1" applyAlignment="1">
      <alignment horizontal="right"/>
    </xf>
    <xf numFmtId="0" fontId="33" fillId="0" borderId="1" xfId="12" applyFont="1" applyBorder="1"/>
    <xf numFmtId="168" fontId="53" fillId="0" borderId="1" xfId="12" applyNumberFormat="1" applyFont="1" applyFill="1" applyBorder="1" applyAlignment="1">
      <alignment horizontal="center"/>
    </xf>
    <xf numFmtId="166" fontId="55" fillId="0" borderId="1" xfId="14" applyFont="1" applyBorder="1" applyAlignment="1">
      <alignment horizontal="center"/>
    </xf>
    <xf numFmtId="0" fontId="24" fillId="0" borderId="0" xfId="12" applyFont="1" applyAlignment="1">
      <alignment horizontal="left"/>
    </xf>
    <xf numFmtId="0" fontId="24" fillId="0" borderId="0" xfId="12" applyFont="1" applyAlignment="1">
      <alignment horizontal="center"/>
    </xf>
    <xf numFmtId="0" fontId="24" fillId="0" borderId="0" xfId="12" applyFont="1"/>
    <xf numFmtId="164" fontId="24" fillId="0" borderId="0" xfId="12" applyNumberFormat="1" applyFont="1" applyFill="1" applyAlignment="1">
      <alignment horizontal="left"/>
    </xf>
    <xf numFmtId="0" fontId="24" fillId="0" borderId="0" xfId="12" applyFont="1" applyFill="1" applyAlignment="1"/>
    <xf numFmtId="0" fontId="50" fillId="0" borderId="0" xfId="12" applyFont="1"/>
    <xf numFmtId="177" fontId="46" fillId="0" borderId="0" xfId="12" applyNumberFormat="1" applyFont="1" applyBorder="1" applyAlignment="1">
      <alignment horizontal="center"/>
    </xf>
    <xf numFmtId="166" fontId="45" fillId="0" borderId="0" xfId="14" applyFont="1" applyAlignment="1">
      <alignment horizontal="center"/>
    </xf>
    <xf numFmtId="166" fontId="44" fillId="0" borderId="0" xfId="14" applyFont="1" applyAlignment="1">
      <alignment horizontal="center"/>
    </xf>
    <xf numFmtId="2" fontId="44" fillId="0" borderId="0" xfId="12" applyNumberFormat="1" applyFont="1" applyBorder="1" applyAlignment="1">
      <alignment horizontal="center"/>
    </xf>
    <xf numFmtId="0" fontId="24" fillId="0" borderId="0" xfId="12" applyFont="1" applyAlignment="1">
      <alignment horizontal="right"/>
    </xf>
    <xf numFmtId="164" fontId="24" fillId="0" borderId="0" xfId="12" applyNumberFormat="1" applyFont="1" applyFill="1" applyAlignment="1"/>
    <xf numFmtId="0" fontId="42" fillId="0" borderId="0" xfId="12" applyFont="1"/>
    <xf numFmtId="0" fontId="53" fillId="0" borderId="0" xfId="12" applyFont="1" applyAlignment="1">
      <alignment horizontal="center"/>
    </xf>
    <xf numFmtId="178" fontId="53" fillId="0" borderId="0" xfId="12" applyNumberFormat="1" applyFont="1" applyAlignment="1">
      <alignment horizontal="center"/>
    </xf>
    <xf numFmtId="177" fontId="33" fillId="0" borderId="0" xfId="12" applyNumberFormat="1" applyFont="1"/>
    <xf numFmtId="177" fontId="58" fillId="0" borderId="0" xfId="12" applyNumberFormat="1" applyFont="1" applyBorder="1" applyAlignment="1">
      <alignment horizontal="center"/>
    </xf>
    <xf numFmtId="0" fontId="24" fillId="0" borderId="0" xfId="12" applyBorder="1" applyAlignment="1">
      <alignment horizontal="center"/>
    </xf>
    <xf numFmtId="177" fontId="59" fillId="0" borderId="0" xfId="12" applyNumberFormat="1" applyFont="1" applyBorder="1" applyAlignment="1">
      <alignment horizontal="center"/>
    </xf>
    <xf numFmtId="0" fontId="24" fillId="0" borderId="0" xfId="12" applyBorder="1" applyAlignment="1">
      <alignment horizontal="right"/>
    </xf>
    <xf numFmtId="0" fontId="24" fillId="0" borderId="0" xfId="12" applyBorder="1"/>
    <xf numFmtId="168" fontId="50" fillId="0" borderId="0" xfId="12" applyNumberFormat="1" applyFont="1" applyFill="1" applyBorder="1" applyAlignment="1">
      <alignment horizontal="center"/>
    </xf>
    <xf numFmtId="166" fontId="56" fillId="0" borderId="0" xfId="13" applyFont="1" applyBorder="1" applyAlignment="1">
      <alignment horizontal="center"/>
    </xf>
    <xf numFmtId="0" fontId="60" fillId="0" borderId="0" xfId="12" applyFont="1"/>
    <xf numFmtId="166" fontId="57" fillId="0" borderId="0" xfId="13" applyFont="1" applyAlignment="1">
      <alignment horizontal="center"/>
    </xf>
    <xf numFmtId="166" fontId="56" fillId="0" borderId="0" xfId="13" applyFont="1" applyAlignment="1">
      <alignment horizontal="center"/>
    </xf>
    <xf numFmtId="0" fontId="43" fillId="0" borderId="0" xfId="12" applyFont="1" applyAlignment="1">
      <alignment vertical="center"/>
    </xf>
    <xf numFmtId="0" fontId="24" fillId="0" borderId="0" xfId="12" applyAlignment="1">
      <alignment horizontal="center" vertical="center"/>
    </xf>
    <xf numFmtId="177" fontId="58" fillId="0" borderId="0" xfId="12" applyNumberFormat="1" applyFont="1" applyAlignment="1">
      <alignment horizontal="center" vertical="center"/>
    </xf>
    <xf numFmtId="0" fontId="24" fillId="0" borderId="0" xfId="12" applyFill="1" applyBorder="1" applyAlignment="1">
      <alignment horizontal="center"/>
    </xf>
    <xf numFmtId="0" fontId="24" fillId="0" borderId="0" xfId="12" applyAlignment="1">
      <alignment horizontal="left"/>
    </xf>
    <xf numFmtId="164" fontId="24" fillId="0" borderId="0" xfId="12" applyNumberFormat="1" applyAlignment="1"/>
    <xf numFmtId="0" fontId="53" fillId="0" borderId="0" xfId="12" applyFont="1"/>
    <xf numFmtId="177" fontId="53" fillId="0" borderId="0" xfId="12" applyNumberFormat="1" applyFont="1" applyAlignment="1">
      <alignment horizontal="center"/>
    </xf>
    <xf numFmtId="0" fontId="33" fillId="0" borderId="0" xfId="12" applyFont="1" applyAlignment="1">
      <alignment horizontal="center"/>
    </xf>
    <xf numFmtId="0" fontId="33" fillId="0" borderId="0" xfId="12" applyFont="1" applyAlignment="1">
      <alignment horizontal="right"/>
    </xf>
    <xf numFmtId="174" fontId="54" fillId="0" borderId="0" xfId="13" applyNumberFormat="1" applyFont="1"/>
    <xf numFmtId="174" fontId="24" fillId="0" borderId="0" xfId="12" applyNumberFormat="1"/>
    <xf numFmtId="2" fontId="56" fillId="0" borderId="0" xfId="12" applyNumberFormat="1" applyFont="1" applyBorder="1" applyAlignment="1">
      <alignment horizontal="center"/>
    </xf>
    <xf numFmtId="2" fontId="57" fillId="0" borderId="0" xfId="12" applyNumberFormat="1" applyFont="1" applyAlignment="1">
      <alignment horizontal="center"/>
    </xf>
    <xf numFmtId="2" fontId="56" fillId="0" borderId="0" xfId="12" applyNumberFormat="1" applyFont="1" applyAlignment="1">
      <alignment horizontal="center"/>
    </xf>
    <xf numFmtId="177" fontId="48" fillId="0" borderId="0" xfId="12" applyNumberFormat="1" applyFont="1"/>
    <xf numFmtId="0" fontId="2" fillId="0" borderId="0" xfId="3" applyFont="1" applyFill="1" applyBorder="1" applyAlignment="1" applyProtection="1">
      <alignment horizontal="center"/>
      <protection locked="0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right" vertical="top"/>
      <protection hidden="1"/>
    </xf>
    <xf numFmtId="0" fontId="4" fillId="0" borderId="16" xfId="0" applyFont="1" applyFill="1" applyBorder="1" applyAlignment="1" applyProtection="1">
      <alignment horizontal="right" vertical="top"/>
      <protection hidden="1"/>
    </xf>
    <xf numFmtId="0" fontId="4" fillId="0" borderId="17" xfId="0" applyFont="1" applyFill="1" applyBorder="1" applyAlignment="1" applyProtection="1">
      <alignment horizontal="right" vertical="top"/>
      <protection hidden="1"/>
    </xf>
    <xf numFmtId="0" fontId="4" fillId="0" borderId="20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2" fillId="0" borderId="21" xfId="0" applyFont="1" applyFill="1" applyBorder="1" applyAlignment="1" applyProtection="1">
      <alignment horizontal="center" vertical="top"/>
      <protection hidden="1"/>
    </xf>
    <xf numFmtId="169" fontId="2" fillId="0" borderId="24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 indent="1"/>
    </xf>
    <xf numFmtId="0" fontId="2" fillId="0" borderId="16" xfId="0" applyFont="1" applyFill="1" applyBorder="1" applyAlignment="1">
      <alignment horizontal="left" vertical="top" indent="1"/>
    </xf>
    <xf numFmtId="0" fontId="2" fillId="0" borderId="16" xfId="0" applyFont="1" applyFill="1" applyBorder="1" applyAlignment="1">
      <alignment vertical="top"/>
    </xf>
    <xf numFmtId="0" fontId="2" fillId="0" borderId="17" xfId="0" applyFont="1" applyFill="1" applyBorder="1" applyAlignment="1">
      <alignment vertical="top"/>
    </xf>
    <xf numFmtId="0" fontId="4" fillId="0" borderId="16" xfId="0" applyFont="1" applyFill="1" applyBorder="1" applyAlignment="1">
      <alignment horizontal="right" vertical="top"/>
    </xf>
    <xf numFmtId="0" fontId="4" fillId="0" borderId="17" xfId="0" applyFont="1" applyFill="1" applyBorder="1" applyAlignment="1">
      <alignment horizontal="righ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2" xfId="2" quotePrefix="1" applyNumberFormat="1" applyFont="1" applyFill="1" applyBorder="1" applyAlignment="1" applyProtection="1">
      <alignment horizontal="left" vertical="top" indent="3"/>
    </xf>
    <xf numFmtId="0" fontId="4" fillId="0" borderId="2" xfId="2" applyNumberFormat="1" applyFont="1" applyFill="1" applyBorder="1" applyAlignment="1" applyProtection="1">
      <alignment horizontal="left" vertical="top" indent="3"/>
    </xf>
    <xf numFmtId="41" fontId="4" fillId="0" borderId="2" xfId="0" applyNumberFormat="1" applyFont="1" applyFill="1" applyBorder="1" applyAlignment="1" applyProtection="1">
      <alignment horizontal="left" vertical="top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horizontal="left" vertical="top" indent="2"/>
      <protection hidden="1"/>
    </xf>
    <xf numFmtId="174" fontId="2" fillId="0" borderId="28" xfId="1" applyNumberFormat="1" applyFont="1" applyFill="1" applyBorder="1" applyAlignment="1" applyProtection="1">
      <alignment horizontal="center" vertical="top"/>
      <protection locked="0"/>
    </xf>
    <xf numFmtId="0" fontId="2" fillId="0" borderId="28" xfId="0" applyFont="1" applyFill="1" applyBorder="1" applyAlignment="1" applyProtection="1">
      <alignment vertical="top"/>
      <protection hidden="1"/>
    </xf>
    <xf numFmtId="0" fontId="2" fillId="0" borderId="28" xfId="0" applyFont="1" applyFill="1" applyBorder="1" applyAlignment="1" applyProtection="1">
      <alignment horizontal="center"/>
      <protection hidden="1"/>
    </xf>
    <xf numFmtId="0" fontId="2" fillId="0" borderId="21" xfId="0" applyFont="1" applyFill="1" applyBorder="1" applyAlignment="1" applyProtection="1">
      <alignment horizontal="left" vertical="top" indent="2"/>
      <protection hidden="1"/>
    </xf>
    <xf numFmtId="174" fontId="2" fillId="0" borderId="21" xfId="1" applyNumberFormat="1" applyFont="1" applyFill="1" applyBorder="1" applyAlignment="1" applyProtection="1">
      <alignment horizontal="center" vertical="top"/>
      <protection hidden="1"/>
    </xf>
    <xf numFmtId="0" fontId="2" fillId="0" borderId="21" xfId="0" applyFont="1" applyFill="1" applyBorder="1" applyAlignment="1" applyProtection="1">
      <alignment vertical="top"/>
      <protection hidden="1"/>
    </xf>
    <xf numFmtId="0" fontId="2" fillId="0" borderId="21" xfId="0" applyFont="1" applyFill="1" applyBorder="1" applyAlignment="1" applyProtection="1">
      <alignment horizontal="center"/>
      <protection hidden="1"/>
    </xf>
    <xf numFmtId="0" fontId="2" fillId="0" borderId="34" xfId="0" applyFont="1" applyFill="1" applyBorder="1" applyAlignment="1" applyProtection="1">
      <alignment horizontal="left" vertical="top" indent="2"/>
      <protection hidden="1"/>
    </xf>
    <xf numFmtId="0" fontId="2" fillId="0" borderId="25" xfId="0" applyFont="1" applyFill="1" applyBorder="1" applyAlignment="1" applyProtection="1">
      <alignment horizontal="left" vertical="top" indent="2"/>
      <protection hidden="1"/>
    </xf>
    <xf numFmtId="0" fontId="2" fillId="0" borderId="35" xfId="0" applyFont="1" applyFill="1" applyBorder="1" applyAlignment="1" applyProtection="1">
      <alignment horizontal="left" vertical="top" indent="2"/>
      <protection hidden="1"/>
    </xf>
    <xf numFmtId="164" fontId="2" fillId="0" borderId="3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22" xfId="0" applyNumberFormat="1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protection hidden="1"/>
    </xf>
    <xf numFmtId="0" fontId="2" fillId="0" borderId="35" xfId="0" applyFont="1" applyFill="1" applyBorder="1" applyAlignment="1" applyProtection="1">
      <protection hidden="1"/>
    </xf>
    <xf numFmtId="0" fontId="2" fillId="0" borderId="20" xfId="0" applyFont="1" applyFill="1" applyBorder="1" applyAlignment="1" applyProtection="1">
      <alignment horizontal="left" indent="2"/>
      <protection hidden="1"/>
    </xf>
    <xf numFmtId="0" fontId="2" fillId="0" borderId="21" xfId="0" applyFont="1" applyFill="1" applyBorder="1" applyAlignment="1" applyProtection="1">
      <alignment horizontal="left" indent="2"/>
      <protection hidden="1"/>
    </xf>
    <xf numFmtId="0" fontId="2" fillId="0" borderId="32" xfId="0" applyFont="1" applyFill="1" applyBorder="1" applyAlignment="1" applyProtection="1">
      <alignment horizontal="center"/>
      <protection hidden="1"/>
    </xf>
    <xf numFmtId="164" fontId="4" fillId="0" borderId="36" xfId="0" applyNumberFormat="1" applyFont="1" applyFill="1" applyBorder="1" applyAlignment="1" applyProtection="1">
      <alignment horizontal="center"/>
      <protection hidden="1"/>
    </xf>
    <xf numFmtId="164" fontId="4" fillId="0" borderId="37" xfId="0" applyNumberFormat="1" applyFont="1" applyFill="1" applyBorder="1" applyAlignment="1" applyProtection="1">
      <alignment horizontal="center"/>
      <protection hidden="1"/>
    </xf>
    <xf numFmtId="164" fontId="4" fillId="0" borderId="38" xfId="0" applyNumberFormat="1" applyFont="1" applyFill="1" applyBorder="1" applyAlignment="1" applyProtection="1">
      <alignment horizontal="center"/>
      <protection hidden="1"/>
    </xf>
    <xf numFmtId="0" fontId="2" fillId="0" borderId="20" xfId="0" applyFont="1" applyFill="1" applyBorder="1" applyAlignment="1" applyProtection="1">
      <alignment horizontal="left" vertical="top" indent="1"/>
      <protection hidden="1"/>
    </xf>
    <xf numFmtId="0" fontId="2" fillId="0" borderId="32" xfId="0" applyFont="1" applyFill="1" applyBorder="1" applyAlignment="1" applyProtection="1">
      <alignment horizontal="left" vertical="top" indent="1"/>
      <protection hidden="1"/>
    </xf>
    <xf numFmtId="0" fontId="2" fillId="0" borderId="19" xfId="0" applyFont="1" applyFill="1" applyBorder="1" applyAlignment="1" applyProtection="1">
      <alignment horizontal="left" vertical="center" indent="2"/>
      <protection hidden="1"/>
    </xf>
    <xf numFmtId="0" fontId="2" fillId="0" borderId="31" xfId="0" applyFont="1" applyFill="1" applyBorder="1" applyAlignment="1" applyProtection="1">
      <alignment horizontal="left" vertical="center" indent="2"/>
      <protection hidden="1"/>
    </xf>
    <xf numFmtId="172" fontId="2" fillId="0" borderId="22" xfId="0" applyNumberFormat="1" applyFont="1" applyFill="1" applyBorder="1" applyAlignment="1" applyProtection="1">
      <alignment horizontal="center" vertical="top"/>
      <protection locked="0"/>
    </xf>
    <xf numFmtId="172" fontId="2" fillId="0" borderId="19" xfId="0" applyNumberFormat="1" applyFont="1" applyFill="1" applyBorder="1" applyAlignment="1" applyProtection="1">
      <alignment horizontal="center" vertical="top"/>
      <protection locked="0"/>
    </xf>
    <xf numFmtId="164" fontId="2" fillId="0" borderId="19" xfId="0" applyNumberFormat="1" applyFont="1" applyFill="1" applyBorder="1" applyAlignment="1" applyProtection="1">
      <alignment horizontal="center"/>
      <protection hidden="1"/>
    </xf>
    <xf numFmtId="170" fontId="2" fillId="0" borderId="19" xfId="0" applyNumberFormat="1" applyFont="1" applyFill="1" applyBorder="1" applyAlignment="1" applyProtection="1">
      <alignment horizontal="center"/>
      <protection hidden="1"/>
    </xf>
    <xf numFmtId="171" fontId="2" fillId="0" borderId="20" xfId="0" applyNumberFormat="1" applyFont="1" applyFill="1" applyBorder="1" applyAlignment="1" applyProtection="1">
      <protection hidden="1"/>
    </xf>
    <xf numFmtId="171" fontId="2" fillId="0" borderId="21" xfId="0" applyNumberFormat="1" applyFont="1" applyFill="1" applyBorder="1" applyAlignment="1" applyProtection="1">
      <protection hidden="1"/>
    </xf>
    <xf numFmtId="171" fontId="2" fillId="0" borderId="32" xfId="0" applyNumberFormat="1" applyFont="1" applyFill="1" applyBorder="1" applyAlignment="1" applyProtection="1">
      <protection hidden="1"/>
    </xf>
    <xf numFmtId="0" fontId="2" fillId="0" borderId="19" xfId="0" applyFont="1" applyFill="1" applyBorder="1" applyAlignment="1" applyProtection="1">
      <protection hidden="1"/>
    </xf>
    <xf numFmtId="0" fontId="2" fillId="0" borderId="14" xfId="0" applyFont="1" applyFill="1" applyBorder="1" applyAlignment="1" applyProtection="1">
      <alignment horizontal="left" vertical="center" indent="2"/>
      <protection hidden="1"/>
    </xf>
    <xf numFmtId="0" fontId="2" fillId="0" borderId="15" xfId="0" applyFont="1" applyFill="1" applyBorder="1" applyAlignment="1" applyProtection="1">
      <alignment horizontal="left" vertical="center" indent="2"/>
      <protection hidden="1"/>
    </xf>
    <xf numFmtId="172" fontId="2" fillId="0" borderId="17" xfId="0" applyNumberFormat="1" applyFont="1" applyFill="1" applyBorder="1" applyAlignment="1" applyProtection="1">
      <alignment horizontal="center" vertical="top"/>
      <protection locked="0"/>
    </xf>
    <xf numFmtId="172" fontId="2" fillId="0" borderId="14" xfId="0" applyNumberFormat="1" applyFont="1" applyFill="1" applyBorder="1" applyAlignment="1" applyProtection="1">
      <alignment horizontal="center" vertical="top"/>
      <protection locked="0"/>
    </xf>
    <xf numFmtId="164" fontId="2" fillId="0" borderId="14" xfId="0" applyNumberFormat="1" applyFont="1" applyFill="1" applyBorder="1" applyAlignment="1" applyProtection="1">
      <alignment horizontal="center"/>
      <protection hidden="1"/>
    </xf>
    <xf numFmtId="170" fontId="2" fillId="0" borderId="14" xfId="0" applyNumberFormat="1" applyFont="1" applyFill="1" applyBorder="1" applyAlignment="1" applyProtection="1">
      <alignment horizontal="center"/>
      <protection hidden="1"/>
    </xf>
    <xf numFmtId="171" fontId="2" fillId="0" borderId="15" xfId="0" applyNumberFormat="1" applyFont="1" applyFill="1" applyBorder="1" applyAlignment="1" applyProtection="1">
      <protection hidden="1"/>
    </xf>
    <xf numFmtId="171" fontId="2" fillId="0" borderId="16" xfId="0" applyNumberFormat="1" applyFont="1" applyFill="1" applyBorder="1" applyAlignment="1" applyProtection="1">
      <protection hidden="1"/>
    </xf>
    <xf numFmtId="171" fontId="2" fillId="0" borderId="17" xfId="0" applyNumberFormat="1" applyFont="1" applyFill="1" applyBorder="1" applyAlignment="1" applyProtection="1">
      <protection hidden="1"/>
    </xf>
    <xf numFmtId="0" fontId="2" fillId="0" borderId="14" xfId="0" applyFont="1" applyFill="1" applyBorder="1" applyAlignment="1" applyProtection="1">
      <protection hidden="1"/>
    </xf>
    <xf numFmtId="173" fontId="2" fillId="0" borderId="14" xfId="0" applyNumberFormat="1" applyFont="1" applyFill="1" applyBorder="1" applyAlignment="1" applyProtection="1">
      <alignment horizontal="center"/>
      <protection hidden="1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0" fillId="0" borderId="29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2" fillId="0" borderId="30" xfId="0" applyFont="1" applyFill="1" applyBorder="1" applyAlignment="1" applyProtection="1">
      <alignment horizontal="center" vertical="top"/>
      <protection hidden="1"/>
    </xf>
    <xf numFmtId="164" fontId="2" fillId="0" borderId="8" xfId="0" applyNumberFormat="1" applyFont="1" applyFill="1" applyBorder="1" applyAlignment="1" applyProtection="1">
      <alignment horizontal="center"/>
      <protection hidden="1"/>
    </xf>
    <xf numFmtId="170" fontId="2" fillId="0" borderId="8" xfId="0" applyNumberFormat="1" applyFont="1" applyFill="1" applyBorder="1" applyAlignment="1" applyProtection="1">
      <alignment horizontal="center"/>
      <protection hidden="1"/>
    </xf>
    <xf numFmtId="171" fontId="2" fillId="0" borderId="27" xfId="0" applyNumberFormat="1" applyFont="1" applyFill="1" applyBorder="1" applyAlignment="1" applyProtection="1">
      <protection hidden="1"/>
    </xf>
    <xf numFmtId="171" fontId="2" fillId="0" borderId="28" xfId="0" applyNumberFormat="1" applyFont="1" applyFill="1" applyBorder="1" applyAlignment="1" applyProtection="1">
      <protection hidden="1"/>
    </xf>
    <xf numFmtId="171" fontId="2" fillId="0" borderId="12" xfId="0" applyNumberFormat="1" applyFont="1" applyFill="1" applyBorder="1" applyAlignment="1" applyProtection="1">
      <protection hidden="1"/>
    </xf>
    <xf numFmtId="0" fontId="2" fillId="0" borderId="8" xfId="0" applyFont="1" applyFill="1" applyBorder="1" applyAlignment="1" applyProtection="1">
      <protection hidden="1"/>
    </xf>
    <xf numFmtId="164" fontId="2" fillId="0" borderId="27" xfId="0" applyNumberFormat="1" applyFont="1" applyFill="1" applyBorder="1" applyAlignment="1" applyProtection="1">
      <alignment horizontal="center"/>
      <protection locked="0"/>
    </xf>
    <xf numFmtId="164" fontId="2" fillId="0" borderId="28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70" fontId="2" fillId="0" borderId="27" xfId="0" applyNumberFormat="1" applyFont="1" applyFill="1" applyBorder="1" applyAlignment="1" applyProtection="1">
      <alignment horizontal="center"/>
      <protection hidden="1"/>
    </xf>
    <xf numFmtId="170" fontId="2" fillId="0" borderId="28" xfId="0" applyNumberFormat="1" applyFont="1" applyFill="1" applyBorder="1" applyAlignment="1" applyProtection="1">
      <alignment horizontal="center"/>
      <protection hidden="1"/>
    </xf>
    <xf numFmtId="170" fontId="2" fillId="0" borderId="12" xfId="0" applyNumberFormat="1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protection hidden="1"/>
    </xf>
    <xf numFmtId="0" fontId="2" fillId="0" borderId="12" xfId="0" applyFont="1" applyFill="1" applyBorder="1" applyAlignment="1" applyProtection="1">
      <protection hidden="1"/>
    </xf>
    <xf numFmtId="169" fontId="2" fillId="0" borderId="21" xfId="0" applyNumberFormat="1" applyFont="1" applyFill="1" applyBorder="1" applyAlignment="1" applyProtection="1">
      <alignment horizontal="center" vertical="top"/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Fill="1" applyBorder="1" applyAlignment="1" applyProtection="1">
      <alignment vertical="top"/>
      <protection hidden="1"/>
    </xf>
    <xf numFmtId="0" fontId="2" fillId="0" borderId="16" xfId="0" applyFont="1" applyFill="1" applyBorder="1" applyAlignment="1" applyProtection="1">
      <alignment vertical="top"/>
      <protection locked="0"/>
    </xf>
    <xf numFmtId="0" fontId="2" fillId="0" borderId="16" xfId="0" applyFont="1" applyFill="1" applyBorder="1" applyAlignment="1" applyProtection="1">
      <alignment horizontal="left" vertical="top" indent="2"/>
      <protection hidden="1"/>
    </xf>
    <xf numFmtId="0" fontId="4" fillId="0" borderId="0" xfId="0" applyFont="1" applyFill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alignment horizontal="left" vertical="top"/>
      <protection hidden="1"/>
    </xf>
    <xf numFmtId="0" fontId="2" fillId="0" borderId="25" xfId="0" applyFont="1" applyFill="1" applyBorder="1" applyAlignment="1" applyProtection="1">
      <alignment vertical="top"/>
      <protection hidden="1"/>
    </xf>
    <xf numFmtId="0" fontId="4" fillId="0" borderId="25" xfId="0" applyFont="1" applyFill="1" applyBorder="1" applyAlignment="1" applyProtection="1">
      <alignment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166" fontId="4" fillId="0" borderId="4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4" fillId="0" borderId="41" xfId="3" applyFont="1" applyFill="1" applyBorder="1" applyAlignment="1" applyProtection="1">
      <alignment horizontal="center" vertical="center"/>
      <protection hidden="1"/>
    </xf>
    <xf numFmtId="0" fontId="4" fillId="0" borderId="19" xfId="3" applyFont="1" applyFill="1" applyBorder="1" applyAlignment="1" applyProtection="1">
      <alignment horizontal="center" vertical="center"/>
      <protection hidden="1"/>
    </xf>
    <xf numFmtId="169" fontId="2" fillId="0" borderId="1" xfId="1" applyNumberFormat="1" applyFont="1" applyFill="1" applyBorder="1" applyAlignment="1" applyProtection="1">
      <alignment horizontal="center"/>
      <protection hidden="1"/>
    </xf>
    <xf numFmtId="0" fontId="4" fillId="0" borderId="39" xfId="3" applyFont="1" applyFill="1" applyBorder="1" applyAlignment="1" applyProtection="1">
      <alignment horizontal="center" vertical="center"/>
      <protection hidden="1"/>
    </xf>
    <xf numFmtId="0" fontId="4" fillId="0" borderId="40" xfId="3" applyFont="1" applyFill="1" applyBorder="1" applyAlignment="1" applyProtection="1">
      <alignment horizontal="center" vertical="center"/>
      <protection hidden="1"/>
    </xf>
    <xf numFmtId="0" fontId="4" fillId="0" borderId="31" xfId="3" applyFont="1" applyFill="1" applyBorder="1" applyAlignment="1" applyProtection="1">
      <alignment horizontal="center" vertical="center"/>
      <protection hidden="1"/>
    </xf>
    <xf numFmtId="0" fontId="4" fillId="0" borderId="22" xfId="3" applyFont="1" applyFill="1" applyBorder="1" applyAlignment="1" applyProtection="1">
      <alignment horizontal="center" vertical="center"/>
      <protection hidden="1"/>
    </xf>
    <xf numFmtId="49" fontId="4" fillId="0" borderId="41" xfId="3" applyNumberFormat="1" applyFont="1" applyFill="1" applyBorder="1" applyAlignment="1" applyProtection="1">
      <alignment horizontal="center" vertical="center"/>
      <protection hidden="1"/>
    </xf>
    <xf numFmtId="49" fontId="4" fillId="0" borderId="19" xfId="3" applyNumberFormat="1" applyFont="1" applyFill="1" applyBorder="1" applyAlignment="1" applyProtection="1">
      <alignment horizontal="center" vertical="center"/>
      <protection hidden="1"/>
    </xf>
    <xf numFmtId="166" fontId="4" fillId="0" borderId="26" xfId="1" applyNumberFormat="1" applyFont="1" applyFill="1" applyBorder="1" applyAlignment="1" applyProtection="1">
      <alignment horizontal="center" vertical="top"/>
      <protection hidden="1"/>
    </xf>
    <xf numFmtId="0" fontId="2" fillId="0" borderId="0" xfId="0" applyFont="1" applyFill="1" applyAlignment="1" applyProtection="1">
      <alignment horizontal="left" vertical="top"/>
      <protection hidden="1"/>
    </xf>
    <xf numFmtId="166" fontId="2" fillId="0" borderId="31" xfId="1" applyFont="1" applyFill="1" applyBorder="1" applyAlignment="1" applyProtection="1">
      <alignment horizontal="center"/>
      <protection hidden="1"/>
    </xf>
    <xf numFmtId="166" fontId="2" fillId="0" borderId="1" xfId="1" applyFont="1" applyFill="1" applyBorder="1" applyAlignment="1" applyProtection="1">
      <alignment horizontal="center"/>
      <protection hidden="1"/>
    </xf>
    <xf numFmtId="166" fontId="2" fillId="0" borderId="22" xfId="1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4" fillId="0" borderId="32" xfId="0" applyFont="1" applyFill="1" applyBorder="1" applyAlignment="1" applyProtection="1">
      <alignment horizontal="center"/>
      <protection hidden="1"/>
    </xf>
    <xf numFmtId="166" fontId="4" fillId="0" borderId="36" xfId="1" applyFont="1" applyFill="1" applyBorder="1" applyAlignment="1" applyProtection="1">
      <alignment horizontal="center"/>
      <protection hidden="1"/>
    </xf>
    <xf numFmtId="166" fontId="4" fillId="0" borderId="37" xfId="1" applyFont="1" applyFill="1" applyBorder="1" applyAlignment="1" applyProtection="1">
      <alignment horizontal="center"/>
      <protection hidden="1"/>
    </xf>
    <xf numFmtId="166" fontId="4" fillId="0" borderId="38" xfId="1" applyFont="1" applyFill="1" applyBorder="1" applyAlignment="1" applyProtection="1">
      <alignment horizontal="center"/>
      <protection hidden="1"/>
    </xf>
    <xf numFmtId="0" fontId="20" fillId="0" borderId="19" xfId="0" applyFont="1" applyFill="1" applyBorder="1" applyAlignment="1" applyProtection="1">
      <alignment horizontal="left" vertical="center" indent="2"/>
      <protection hidden="1"/>
    </xf>
    <xf numFmtId="0" fontId="20" fillId="0" borderId="31" xfId="0" applyFont="1" applyFill="1" applyBorder="1" applyAlignment="1" applyProtection="1">
      <alignment horizontal="left" vertical="center" indent="2"/>
      <protection hidden="1"/>
    </xf>
    <xf numFmtId="0" fontId="20" fillId="0" borderId="14" xfId="0" applyFont="1" applyFill="1" applyBorder="1" applyAlignment="1" applyProtection="1">
      <alignment horizontal="left" vertical="center" indent="2"/>
      <protection hidden="1"/>
    </xf>
    <xf numFmtId="0" fontId="20" fillId="0" borderId="15" xfId="0" applyFont="1" applyFill="1" applyBorder="1" applyAlignment="1" applyProtection="1">
      <alignment horizontal="left" vertical="center" indent="2"/>
      <protection hidden="1"/>
    </xf>
    <xf numFmtId="0" fontId="10" fillId="0" borderId="15" xfId="0" applyFont="1" applyFill="1" applyBorder="1" applyAlignment="1" applyProtection="1">
      <alignment horizontal="center" vertical="top"/>
      <protection hidden="1"/>
    </xf>
    <xf numFmtId="0" fontId="2" fillId="0" borderId="16" xfId="0" applyFont="1" applyFill="1" applyBorder="1" applyAlignment="1" applyProtection="1">
      <alignment horizontal="center" vertical="top"/>
      <protection hidden="1"/>
    </xf>
    <xf numFmtId="0" fontId="2" fillId="0" borderId="17" xfId="0" applyFont="1" applyFill="1" applyBorder="1" applyAlignment="1" applyProtection="1">
      <alignment horizontal="center" vertical="top"/>
      <protection hidden="1"/>
    </xf>
    <xf numFmtId="0" fontId="20" fillId="0" borderId="8" xfId="0" applyFont="1" applyFill="1" applyBorder="1" applyAlignment="1" applyProtection="1">
      <alignment horizontal="left" vertical="center" indent="2"/>
      <protection hidden="1"/>
    </xf>
    <xf numFmtId="0" fontId="20" fillId="0" borderId="27" xfId="0" applyFont="1" applyFill="1" applyBorder="1" applyAlignment="1" applyProtection="1">
      <alignment horizontal="left" vertical="center" indent="2"/>
      <protection hidden="1"/>
    </xf>
    <xf numFmtId="172" fontId="2" fillId="0" borderId="12" xfId="0" applyNumberFormat="1" applyFont="1" applyFill="1" applyBorder="1" applyAlignment="1" applyProtection="1">
      <alignment horizontal="center" vertical="top"/>
      <protection locked="0"/>
    </xf>
    <xf numFmtId="172" fontId="2" fillId="0" borderId="8" xfId="0" applyNumberFormat="1" applyFont="1" applyFill="1" applyBorder="1" applyAlignment="1" applyProtection="1">
      <alignment horizontal="center" vertical="top"/>
      <protection locked="0"/>
    </xf>
    <xf numFmtId="169" fontId="2" fillId="0" borderId="21" xfId="0" applyNumberFormat="1" applyFont="1" applyFill="1" applyBorder="1" applyAlignment="1" applyProtection="1">
      <alignment horizontal="left" vertical="top"/>
      <protection hidden="1"/>
    </xf>
    <xf numFmtId="0" fontId="4" fillId="0" borderId="57" xfId="0" applyFont="1" applyFill="1" applyBorder="1" applyAlignment="1" applyProtection="1">
      <alignment horizontal="center" vertical="center"/>
      <protection hidden="1"/>
    </xf>
    <xf numFmtId="0" fontId="4" fillId="0" borderId="57" xfId="0" applyFont="1" applyFill="1" applyBorder="1" applyAlignment="1" applyProtection="1">
      <alignment horizontal="center" vertical="center" wrapText="1"/>
      <protection hidden="1"/>
    </xf>
    <xf numFmtId="0" fontId="4" fillId="0" borderId="57" xfId="0" applyFont="1" applyFill="1" applyBorder="1" applyAlignment="1" applyProtection="1">
      <alignment horizontal="center" wrapText="1"/>
      <protection hidden="1"/>
    </xf>
    <xf numFmtId="0" fontId="4" fillId="0" borderId="57" xfId="0" applyFont="1" applyFill="1" applyBorder="1" applyAlignment="1" applyProtection="1">
      <alignment horizontal="center"/>
      <protection hidden="1"/>
    </xf>
    <xf numFmtId="0" fontId="2" fillId="0" borderId="58" xfId="0" applyFont="1" applyFill="1" applyBorder="1" applyAlignment="1" applyProtection="1">
      <alignment horizontal="left" indent="1"/>
      <protection locked="0"/>
    </xf>
    <xf numFmtId="166" fontId="2" fillId="0" borderId="13" xfId="1" applyFont="1" applyFill="1" applyBorder="1" applyAlignment="1" applyProtection="1">
      <alignment horizontal="center"/>
      <protection locked="0"/>
    </xf>
    <xf numFmtId="166" fontId="2" fillId="0" borderId="13" xfId="1" applyFont="1" applyFill="1" applyBorder="1" applyAlignment="1" applyProtection="1">
      <alignment horizontal="center"/>
      <protection hidden="1"/>
    </xf>
    <xf numFmtId="166" fontId="2" fillId="0" borderId="9" xfId="1" applyFont="1" applyFill="1" applyBorder="1" applyAlignment="1" applyProtection="1">
      <protection hidden="1"/>
    </xf>
    <xf numFmtId="166" fontId="2" fillId="0" borderId="10" xfId="1" applyFont="1" applyFill="1" applyBorder="1" applyAlignment="1" applyProtection="1">
      <protection hidden="1"/>
    </xf>
    <xf numFmtId="166" fontId="2" fillId="0" borderId="11" xfId="1" applyFont="1" applyFill="1" applyBorder="1" applyAlignment="1" applyProtection="1">
      <protection hidden="1"/>
    </xf>
    <xf numFmtId="0" fontId="2" fillId="0" borderId="13" xfId="0" applyFont="1" applyFill="1" applyBorder="1" applyAlignment="1" applyProtection="1">
      <protection hidden="1"/>
    </xf>
    <xf numFmtId="0" fontId="2" fillId="0" borderId="16" xfId="0" applyFont="1" applyFill="1" applyBorder="1" applyAlignment="1" applyProtection="1">
      <alignment horizontal="left" vertical="top"/>
      <protection hidden="1"/>
    </xf>
    <xf numFmtId="0" fontId="18" fillId="0" borderId="0" xfId="0" applyFont="1" applyFill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9" fontId="2" fillId="0" borderId="0" xfId="0" applyNumberFormat="1" applyFont="1" applyFill="1" applyBorder="1" applyAlignment="1" applyProtection="1">
      <alignment horizontal="left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49" fontId="4" fillId="0" borderId="41" xfId="0" applyNumberFormat="1" applyFont="1" applyFill="1" applyBorder="1" applyAlignment="1" applyProtection="1">
      <alignment horizontal="center" vertical="center"/>
      <protection hidden="1"/>
    </xf>
    <xf numFmtId="49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top"/>
      <protection hidden="1"/>
    </xf>
    <xf numFmtId="0" fontId="4" fillId="0" borderId="41" xfId="0" applyFont="1" applyFill="1" applyBorder="1" applyAlignment="1" applyProtection="1">
      <alignment horizontal="center" vertical="center" wrapText="1"/>
      <protection hidden="1"/>
    </xf>
    <xf numFmtId="169" fontId="2" fillId="0" borderId="0" xfId="0" applyNumberFormat="1" applyFont="1" applyFill="1" applyBorder="1" applyAlignment="1" applyProtection="1">
      <alignment horizontal="center" vertical="top"/>
      <protection hidden="1"/>
    </xf>
    <xf numFmtId="0" fontId="9" fillId="0" borderId="0" xfId="0" applyFont="1" applyFill="1" applyAlignment="1" applyProtection="1">
      <alignment horizontal="center" vertical="top"/>
      <protection hidden="1"/>
    </xf>
    <xf numFmtId="169" fontId="2" fillId="0" borderId="0" xfId="0" applyNumberFormat="1" applyFont="1" applyFill="1" applyAlignment="1" applyProtection="1">
      <alignment horizontal="center" vertical="top"/>
      <protection hidden="1"/>
    </xf>
    <xf numFmtId="0" fontId="20" fillId="0" borderId="15" xfId="0" applyFont="1" applyFill="1" applyBorder="1" applyAlignment="1" applyProtection="1">
      <alignment horizontal="center" vertical="center"/>
      <protection hidden="1"/>
    </xf>
    <xf numFmtId="0" fontId="20" fillId="0" borderId="16" xfId="0" applyFont="1" applyFill="1" applyBorder="1" applyAlignment="1" applyProtection="1">
      <alignment horizontal="center" vertical="center"/>
      <protection hidden="1"/>
    </xf>
    <xf numFmtId="0" fontId="20" fillId="0" borderId="17" xfId="0" applyFont="1" applyFill="1" applyBorder="1" applyAlignment="1" applyProtection="1">
      <alignment horizontal="center" vertical="center"/>
      <protection hidden="1"/>
    </xf>
    <xf numFmtId="164" fontId="2" fillId="0" borderId="15" xfId="0" applyNumberFormat="1" applyFont="1" applyFill="1" applyBorder="1" applyAlignment="1" applyProtection="1">
      <alignment horizontal="center"/>
      <protection hidden="1"/>
    </xf>
    <xf numFmtId="164" fontId="2" fillId="0" borderId="16" xfId="0" applyNumberFormat="1" applyFont="1" applyFill="1" applyBorder="1" applyAlignment="1" applyProtection="1">
      <alignment horizontal="center"/>
      <protection hidden="1"/>
    </xf>
    <xf numFmtId="164" fontId="2" fillId="0" borderId="17" xfId="0" applyNumberFormat="1" applyFont="1" applyFill="1" applyBorder="1" applyAlignment="1" applyProtection="1">
      <alignment horizontal="center"/>
      <protection hidden="1"/>
    </xf>
    <xf numFmtId="170" fontId="2" fillId="0" borderId="15" xfId="0" applyNumberFormat="1" applyFont="1" applyFill="1" applyBorder="1" applyAlignment="1" applyProtection="1">
      <alignment horizontal="center"/>
      <protection hidden="1"/>
    </xf>
    <xf numFmtId="170" fontId="2" fillId="0" borderId="16" xfId="0" applyNumberFormat="1" applyFont="1" applyFill="1" applyBorder="1" applyAlignment="1" applyProtection="1">
      <alignment horizontal="center"/>
      <protection hidden="1"/>
    </xf>
    <xf numFmtId="170" fontId="2" fillId="0" borderId="17" xfId="0" applyNumberFormat="1" applyFont="1" applyFill="1" applyBorder="1" applyAlignment="1" applyProtection="1">
      <alignment horizontal="center"/>
      <protection hidden="1"/>
    </xf>
    <xf numFmtId="171" fontId="2" fillId="0" borderId="15" xfId="0" applyNumberFormat="1" applyFont="1" applyFill="1" applyBorder="1" applyAlignment="1" applyProtection="1">
      <alignment horizontal="center"/>
      <protection hidden="1"/>
    </xf>
    <xf numFmtId="171" fontId="2" fillId="0" borderId="16" xfId="0" applyNumberFormat="1" applyFont="1" applyFill="1" applyBorder="1" applyAlignment="1" applyProtection="1">
      <alignment horizontal="center"/>
      <protection hidden="1"/>
    </xf>
    <xf numFmtId="171" fontId="2" fillId="0" borderId="17" xfId="0" applyNumberFormat="1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Alignment="1" applyProtection="1">
      <alignment horizontal="center"/>
      <protection hidden="1"/>
    </xf>
    <xf numFmtId="0" fontId="2" fillId="0" borderId="17" xfId="0" applyFont="1" applyFill="1" applyBorder="1" applyAlignment="1" applyProtection="1">
      <alignment horizontal="center"/>
      <protection hidden="1"/>
    </xf>
    <xf numFmtId="164" fontId="2" fillId="0" borderId="13" xfId="0" applyNumberFormat="1" applyFont="1" applyFill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center"/>
      <protection hidden="1"/>
    </xf>
    <xf numFmtId="171" fontId="2" fillId="0" borderId="9" xfId="0" applyNumberFormat="1" applyFont="1" applyFill="1" applyBorder="1" applyAlignment="1" applyProtection="1">
      <protection hidden="1"/>
    </xf>
    <xf numFmtId="171" fontId="2" fillId="0" borderId="10" xfId="0" applyNumberFormat="1" applyFont="1" applyFill="1" applyBorder="1" applyAlignment="1" applyProtection="1">
      <protection hidden="1"/>
    </xf>
    <xf numFmtId="171" fontId="2" fillId="0" borderId="11" xfId="0" applyNumberFormat="1" applyFont="1" applyFill="1" applyBorder="1" applyAlignment="1" applyProtection="1">
      <protection hidden="1"/>
    </xf>
    <xf numFmtId="49" fontId="2" fillId="0" borderId="15" xfId="11" applyNumberFormat="1" applyFont="1" applyBorder="1" applyAlignment="1" applyProtection="1">
      <alignment horizontal="left"/>
      <protection locked="0"/>
    </xf>
    <xf numFmtId="49" fontId="2" fillId="0" borderId="17" xfId="11" applyNumberFormat="1" applyFont="1" applyBorder="1" applyAlignment="1" applyProtection="1">
      <alignment horizontal="left"/>
      <protection locked="0"/>
    </xf>
    <xf numFmtId="49" fontId="4" fillId="0" borderId="45" xfId="11" applyNumberFormat="1" applyFont="1" applyFill="1" applyBorder="1" applyAlignment="1" applyProtection="1">
      <alignment horizontal="center"/>
      <protection locked="0"/>
    </xf>
    <xf numFmtId="49" fontId="4" fillId="0" borderId="46" xfId="11" applyNumberFormat="1" applyFont="1" applyFill="1" applyBorder="1" applyAlignment="1" applyProtection="1">
      <alignment horizontal="center"/>
      <protection locked="0"/>
    </xf>
    <xf numFmtId="0" fontId="21" fillId="0" borderId="0" xfId="11" applyFont="1" applyBorder="1" applyAlignment="1">
      <alignment horizontal="right" vertical="center" textRotation="180"/>
    </xf>
    <xf numFmtId="0" fontId="22" fillId="0" borderId="41" xfId="11" applyFont="1" applyBorder="1" applyAlignment="1" applyProtection="1">
      <alignment horizontal="center" vertical="center"/>
      <protection hidden="1"/>
    </xf>
    <xf numFmtId="0" fontId="22" fillId="0" borderId="19" xfId="11" applyFont="1" applyBorder="1" applyAlignment="1" applyProtection="1">
      <alignment horizontal="center" vertical="center"/>
      <protection hidden="1"/>
    </xf>
    <xf numFmtId="49" fontId="22" fillId="0" borderId="39" xfId="11" applyNumberFormat="1" applyFont="1" applyBorder="1" applyAlignment="1" applyProtection="1">
      <alignment horizontal="center" vertical="center"/>
      <protection hidden="1"/>
    </xf>
    <xf numFmtId="0" fontId="22" fillId="0" borderId="40" xfId="11" applyFont="1" applyBorder="1" applyAlignment="1">
      <alignment horizontal="center" vertical="center"/>
    </xf>
    <xf numFmtId="0" fontId="22" fillId="0" borderId="31" xfId="11" applyFont="1" applyBorder="1" applyAlignment="1">
      <alignment horizontal="center" vertical="center"/>
    </xf>
    <xf numFmtId="0" fontId="22" fillId="0" borderId="22" xfId="11" applyFont="1" applyBorder="1" applyAlignment="1">
      <alignment horizontal="center" vertical="center"/>
    </xf>
    <xf numFmtId="0" fontId="22" fillId="0" borderId="26" xfId="11" applyFont="1" applyBorder="1" applyAlignment="1" applyProtection="1">
      <alignment horizontal="center" vertical="top"/>
      <protection hidden="1"/>
    </xf>
    <xf numFmtId="0" fontId="22" fillId="0" borderId="41" xfId="11" applyFont="1" applyBorder="1" applyAlignment="1" applyProtection="1">
      <alignment horizontal="center" vertical="center" wrapText="1"/>
      <protection hidden="1"/>
    </xf>
    <xf numFmtId="0" fontId="39" fillId="0" borderId="0" xfId="12" applyFont="1" applyAlignment="1">
      <alignment vertical="center"/>
    </xf>
    <xf numFmtId="0" fontId="24" fillId="0" borderId="0" xfId="12" applyAlignment="1">
      <alignment horizontal="center" vertical="center"/>
    </xf>
    <xf numFmtId="177" fontId="58" fillId="0" borderId="0" xfId="12" applyNumberFormat="1" applyFont="1" applyAlignment="1">
      <alignment horizontal="center" vertical="center"/>
    </xf>
    <xf numFmtId="0" fontId="24" fillId="0" borderId="0" xfId="12" applyFill="1" applyBorder="1" applyAlignment="1">
      <alignment horizontal="center"/>
    </xf>
    <xf numFmtId="0" fontId="24" fillId="0" borderId="0" xfId="12" applyAlignment="1">
      <alignment horizontal="center"/>
    </xf>
    <xf numFmtId="174" fontId="57" fillId="0" borderId="0" xfId="13" applyNumberFormat="1" applyFont="1" applyAlignment="1"/>
    <xf numFmtId="177" fontId="58" fillId="0" borderId="0" xfId="12" applyNumberFormat="1" applyFont="1" applyAlignment="1"/>
    <xf numFmtId="177" fontId="59" fillId="0" borderId="0" xfId="12" applyNumberFormat="1" applyFont="1" applyAlignment="1"/>
    <xf numFmtId="164" fontId="50" fillId="0" borderId="0" xfId="12" applyNumberFormat="1" applyFont="1" applyFill="1" applyAlignment="1"/>
    <xf numFmtId="0" fontId="50" fillId="0" borderId="0" xfId="12" applyFont="1" applyFill="1" applyAlignment="1"/>
    <xf numFmtId="174" fontId="56" fillId="0" borderId="0" xfId="13" applyNumberFormat="1" applyFont="1" applyAlignment="1"/>
    <xf numFmtId="0" fontId="24" fillId="0" borderId="0" xfId="12" applyAlignment="1">
      <alignment horizontal="left"/>
    </xf>
    <xf numFmtId="164" fontId="24" fillId="0" borderId="0" xfId="12" applyNumberFormat="1" applyAlignment="1"/>
    <xf numFmtId="0" fontId="24" fillId="0" borderId="0" xfId="12" applyAlignment="1"/>
    <xf numFmtId="174" fontId="24" fillId="0" borderId="0" xfId="13" applyNumberFormat="1" applyAlignment="1"/>
    <xf numFmtId="0" fontId="33" fillId="0" borderId="0" xfId="12" applyFont="1" applyAlignment="1">
      <alignment horizontal="left"/>
    </xf>
    <xf numFmtId="0" fontId="33" fillId="0" borderId="0" xfId="12" applyFont="1" applyAlignment="1">
      <alignment horizontal="center"/>
    </xf>
    <xf numFmtId="164" fontId="33" fillId="0" borderId="0" xfId="12" applyNumberFormat="1" applyFont="1" applyAlignment="1"/>
    <xf numFmtId="0" fontId="33" fillId="0" borderId="0" xfId="12" applyFont="1" applyAlignment="1"/>
    <xf numFmtId="0" fontId="43" fillId="0" borderId="0" xfId="12" applyFont="1" applyAlignment="1">
      <alignment vertical="center"/>
    </xf>
    <xf numFmtId="0" fontId="41" fillId="0" borderId="0" xfId="12" applyFont="1" applyAlignment="1">
      <alignment horizontal="center" vertical="center"/>
    </xf>
    <xf numFmtId="177" fontId="46" fillId="0" borderId="0" xfId="12" applyNumberFormat="1" applyFont="1" applyAlignment="1">
      <alignment horizontal="center" vertical="center"/>
    </xf>
    <xf numFmtId="0" fontId="41" fillId="0" borderId="24" xfId="12" applyFont="1" applyFill="1" applyBorder="1" applyAlignment="1">
      <alignment horizontal="center"/>
    </xf>
    <xf numFmtId="0" fontId="48" fillId="0" borderId="0" xfId="12" applyFont="1" applyAlignment="1">
      <alignment horizontal="center"/>
    </xf>
    <xf numFmtId="164" fontId="49" fillId="0" borderId="0" xfId="12" applyNumberFormat="1" applyFont="1" applyFill="1" applyAlignment="1"/>
    <xf numFmtId="0" fontId="36" fillId="0" borderId="0" xfId="12" applyFont="1" applyAlignment="1">
      <alignment horizontal="left"/>
    </xf>
    <xf numFmtId="0" fontId="36" fillId="0" borderId="0" xfId="12" applyFont="1" applyAlignment="1">
      <alignment horizontal="center"/>
    </xf>
    <xf numFmtId="164" fontId="36" fillId="0" borderId="0" xfId="12" applyNumberFormat="1" applyFont="1" applyAlignment="1"/>
    <xf numFmtId="0" fontId="41" fillId="0" borderId="0" xfId="12" applyFont="1" applyAlignment="1">
      <alignment horizontal="center"/>
    </xf>
    <xf numFmtId="177" fontId="46" fillId="0" borderId="0" xfId="12" applyNumberFormat="1" applyFont="1" applyAlignment="1">
      <alignment horizontal="right"/>
    </xf>
    <xf numFmtId="177" fontId="47" fillId="0" borderId="0" xfId="12" applyNumberFormat="1" applyFont="1" applyAlignment="1">
      <alignment horizontal="right"/>
    </xf>
    <xf numFmtId="164" fontId="42" fillId="0" borderId="0" xfId="12" applyNumberFormat="1" applyFont="1" applyFill="1" applyAlignment="1">
      <alignment horizontal="right"/>
    </xf>
    <xf numFmtId="0" fontId="42" fillId="0" borderId="0" xfId="12" applyFont="1" applyFill="1" applyAlignment="1">
      <alignment horizontal="right"/>
    </xf>
    <xf numFmtId="0" fontId="34" fillId="0" borderId="24" xfId="12" applyFont="1" applyFill="1" applyBorder="1" applyAlignment="1">
      <alignment horizontal="center"/>
    </xf>
    <xf numFmtId="174" fontId="44" fillId="0" borderId="0" xfId="13" applyNumberFormat="1" applyFont="1" applyAlignment="1">
      <alignment horizontal="right"/>
    </xf>
    <xf numFmtId="174" fontId="45" fillId="0" borderId="0" xfId="13" applyNumberFormat="1" applyFont="1" applyAlignment="1">
      <alignment horizontal="right"/>
    </xf>
    <xf numFmtId="0" fontId="34" fillId="0" borderId="0" xfId="12" applyFont="1" applyAlignment="1">
      <alignment horizontal="center" vertical="center"/>
    </xf>
    <xf numFmtId="0" fontId="40" fillId="0" borderId="0" xfId="12" applyFont="1" applyAlignment="1">
      <alignment horizontal="center"/>
    </xf>
    <xf numFmtId="164" fontId="42" fillId="0" borderId="0" xfId="12" applyNumberFormat="1" applyFont="1" applyFill="1" applyAlignment="1"/>
    <xf numFmtId="0" fontId="42" fillId="0" borderId="0" xfId="12" applyFont="1" applyFill="1" applyAlignment="1"/>
    <xf numFmtId="0" fontId="25" fillId="0" borderId="0" xfId="12" applyFont="1" applyBorder="1" applyAlignment="1">
      <alignment horizontal="center"/>
    </xf>
    <xf numFmtId="0" fontId="30" fillId="0" borderId="0" xfId="12" applyFont="1" applyFill="1" applyAlignment="1">
      <alignment horizontal="center"/>
    </xf>
    <xf numFmtId="0" fontId="22" fillId="0" borderId="2" xfId="0" applyFont="1" applyFill="1" applyBorder="1" applyAlignment="1" applyProtection="1">
      <alignment vertical="top"/>
    </xf>
    <xf numFmtId="0" fontId="22" fillId="0" borderId="3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left" vertical="top"/>
    </xf>
  </cellXfs>
  <cellStyles count="15">
    <cellStyle name="Comma 5" xfId="8" xr:uid="{3E9A867E-5A80-4448-8441-7052CEA82CC8}"/>
    <cellStyle name="Normal 2" xfId="5" xr:uid="{0F8B6831-6D7C-4A6B-A221-543EF531056E}"/>
    <cellStyle name="Normal 2 2" xfId="10" xr:uid="{AB8D8846-64A6-491B-B95A-0B2E93C8C523}"/>
    <cellStyle name="Normal 3" xfId="6" xr:uid="{5024EFD7-2086-43FE-B48A-D3920B289C82}"/>
    <cellStyle name="Normal_TOC-DATA" xfId="7" xr:uid="{CE956456-6B8A-484D-B816-E2DF9B95FBDF}"/>
    <cellStyle name="Normal_ต่อเติมโรงจอดรถ รยล.โครงการปรับปรุงพระที่นั่งอัมพรสถาน ( เปลี่ยนแปลงฐานราก )" xfId="4" xr:uid="{DE3B0FFA-4F3D-4913-8732-69B324DD2109}"/>
    <cellStyle name="เครื่องหมายจุลภาค 2 2" xfId="13" xr:uid="{34A8F9DE-C120-4420-AE5E-35E89A037031}"/>
    <cellStyle name="เครื่องหมายจุลภาค 2 3" xfId="9" xr:uid="{25179239-2355-4474-908A-89BCB91726E5}"/>
    <cellStyle name="เครื่องหมายจุลภาค 3" xfId="14" xr:uid="{F2950133-68E8-4761-B6A2-84BCE69E5F6E}"/>
    <cellStyle name="จุลภาค" xfId="1" builtinId="3"/>
    <cellStyle name="ปกติ" xfId="0" builtinId="0"/>
    <cellStyle name="ปกติ 2" xfId="11" xr:uid="{D739765D-6B03-4E2A-AA88-B5D40838413C}"/>
    <cellStyle name="ปกติ 2 2" xfId="12" xr:uid="{6D979773-EE38-480C-9493-D4A32C17C2A4}"/>
    <cellStyle name="ปกติ 3" xfId="3" xr:uid="{22A5E718-825F-4D09-95E3-73E6CA02E09C}"/>
    <cellStyle name="สกุลเงิน" xfId="2" builtinId="4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176</xdr:row>
      <xdr:rowOff>0</xdr:rowOff>
    </xdr:from>
    <xdr:to>
      <xdr:col>2</xdr:col>
      <xdr:colOff>495300</xdr:colOff>
      <xdr:row>176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890FDDCF-1A24-44BD-843A-BE060BEEB769}"/>
            </a:ext>
          </a:extLst>
        </xdr:cNvPr>
        <xdr:cNvSpPr>
          <a:spLocks noChangeShapeType="1"/>
        </xdr:cNvSpPr>
      </xdr:nvSpPr>
      <xdr:spPr bwMode="auto">
        <a:xfrm>
          <a:off x="1133475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176</xdr:row>
      <xdr:rowOff>0</xdr:rowOff>
    </xdr:from>
    <xdr:to>
      <xdr:col>2</xdr:col>
      <xdr:colOff>495300</xdr:colOff>
      <xdr:row>176</xdr:row>
      <xdr:rowOff>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8FECFCF9-A619-42E7-BE4C-4E345FB6228D}"/>
            </a:ext>
          </a:extLst>
        </xdr:cNvPr>
        <xdr:cNvSpPr>
          <a:spLocks noChangeShapeType="1"/>
        </xdr:cNvSpPr>
      </xdr:nvSpPr>
      <xdr:spPr bwMode="auto">
        <a:xfrm>
          <a:off x="1133475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495300</xdr:colOff>
      <xdr:row>176</xdr:row>
      <xdr:rowOff>0</xdr:rowOff>
    </xdr:from>
    <xdr:to>
      <xdr:col>2</xdr:col>
      <xdr:colOff>495300</xdr:colOff>
      <xdr:row>176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AD2EDC6-1A5A-4075-BCD8-225341C4F442}"/>
            </a:ext>
          </a:extLst>
        </xdr:cNvPr>
        <xdr:cNvSpPr>
          <a:spLocks noChangeShapeType="1"/>
        </xdr:cNvSpPr>
      </xdr:nvSpPr>
      <xdr:spPr bwMode="auto">
        <a:xfrm>
          <a:off x="1133475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7</xdr:row>
      <xdr:rowOff>0</xdr:rowOff>
    </xdr:from>
    <xdr:to>
      <xdr:col>1</xdr:col>
      <xdr:colOff>504825</xdr:colOff>
      <xdr:row>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DD2B92D2-FEA0-4E55-816E-F11C0D483C7E}"/>
            </a:ext>
          </a:extLst>
        </xdr:cNvPr>
        <xdr:cNvSpPr>
          <a:spLocks noChangeShapeType="1"/>
        </xdr:cNvSpPr>
      </xdr:nvSpPr>
      <xdr:spPr bwMode="auto">
        <a:xfrm>
          <a:off x="9429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4FC0688-2143-4B78-9914-CE22C8BEEF0F}"/>
            </a:ext>
          </a:extLst>
        </xdr:cNvPr>
        <xdr:cNvSpPr>
          <a:spLocks/>
        </xdr:cNvSpPr>
      </xdr:nvSpPr>
      <xdr:spPr bwMode="auto">
        <a:xfrm>
          <a:off x="2190750" y="3067050"/>
          <a:ext cx="57150" cy="485775"/>
        </a:xfrm>
        <a:prstGeom prst="leftBrace">
          <a:avLst>
            <a:gd name="adj1" fmla="val 739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E77BC36-C605-4F72-AF00-8A3CBC40D17E}"/>
            </a:ext>
          </a:extLst>
        </xdr:cNvPr>
        <xdr:cNvSpPr>
          <a:spLocks/>
        </xdr:cNvSpPr>
      </xdr:nvSpPr>
      <xdr:spPr bwMode="auto">
        <a:xfrm>
          <a:off x="5934075" y="3076575"/>
          <a:ext cx="95250" cy="466725"/>
        </a:xfrm>
        <a:prstGeom prst="rightBrace">
          <a:avLst>
            <a:gd name="adj1" fmla="val 427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50ED5B0-320E-42AC-9623-5EB49E20EDE2}"/>
            </a:ext>
          </a:extLst>
        </xdr:cNvPr>
        <xdr:cNvSpPr>
          <a:spLocks/>
        </xdr:cNvSpPr>
      </xdr:nvSpPr>
      <xdr:spPr bwMode="auto">
        <a:xfrm>
          <a:off x="2190750" y="3067050"/>
          <a:ext cx="57150" cy="485775"/>
        </a:xfrm>
        <a:prstGeom prst="leftBrace">
          <a:avLst>
            <a:gd name="adj1" fmla="val 739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E659FB6B-824D-4CF4-8E02-2FBB670FE726}"/>
            </a:ext>
          </a:extLst>
        </xdr:cNvPr>
        <xdr:cNvSpPr>
          <a:spLocks/>
        </xdr:cNvSpPr>
      </xdr:nvSpPr>
      <xdr:spPr bwMode="auto">
        <a:xfrm>
          <a:off x="5934075" y="3076575"/>
          <a:ext cx="95250" cy="466725"/>
        </a:xfrm>
        <a:prstGeom prst="rightBrace">
          <a:avLst>
            <a:gd name="adj1" fmla="val 427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6" name="AutoShape 21">
          <a:extLst>
            <a:ext uri="{FF2B5EF4-FFF2-40B4-BE49-F238E27FC236}">
              <a16:creationId xmlns:a16="http://schemas.microsoft.com/office/drawing/2014/main" id="{4BFCD98E-6068-445E-9E94-1CD8A05B76AD}"/>
            </a:ext>
          </a:extLst>
        </xdr:cNvPr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1900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FB5224F8-7758-4905-8C30-AFE142C27FF8}"/>
            </a:ext>
          </a:extLst>
        </xdr:cNvPr>
        <xdr:cNvSpPr>
          <a:spLocks/>
        </xdr:cNvSpPr>
      </xdr:nvSpPr>
      <xdr:spPr bwMode="auto">
        <a:xfrm>
          <a:off x="18840450" y="4933950"/>
          <a:ext cx="95250" cy="1314450"/>
        </a:xfrm>
        <a:prstGeom prst="rightBrace">
          <a:avLst>
            <a:gd name="adj1" fmla="val 112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8" name="AutoShape 23">
          <a:extLst>
            <a:ext uri="{FF2B5EF4-FFF2-40B4-BE49-F238E27FC236}">
              <a16:creationId xmlns:a16="http://schemas.microsoft.com/office/drawing/2014/main" id="{FEAC0A50-895B-42C8-95BA-083B4C5E1088}"/>
            </a:ext>
          </a:extLst>
        </xdr:cNvPr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1900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9" name="AutoShape 24">
          <a:extLst>
            <a:ext uri="{FF2B5EF4-FFF2-40B4-BE49-F238E27FC236}">
              <a16:creationId xmlns:a16="http://schemas.microsoft.com/office/drawing/2014/main" id="{39629E4C-AFED-4AB4-AA7D-426210F7C198}"/>
            </a:ext>
          </a:extLst>
        </xdr:cNvPr>
        <xdr:cNvSpPr>
          <a:spLocks/>
        </xdr:cNvSpPr>
      </xdr:nvSpPr>
      <xdr:spPr bwMode="auto">
        <a:xfrm>
          <a:off x="18840450" y="4933950"/>
          <a:ext cx="95250" cy="1314450"/>
        </a:xfrm>
        <a:prstGeom prst="rightBrace">
          <a:avLst>
            <a:gd name="adj1" fmla="val 112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0" name="AutoShape 25">
          <a:extLst>
            <a:ext uri="{FF2B5EF4-FFF2-40B4-BE49-F238E27FC236}">
              <a16:creationId xmlns:a16="http://schemas.microsoft.com/office/drawing/2014/main" id="{09C880C1-C635-4108-A2B4-DC2D10E8C561}"/>
            </a:ext>
          </a:extLst>
        </xdr:cNvPr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1900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1" name="AutoShape 26">
          <a:extLst>
            <a:ext uri="{FF2B5EF4-FFF2-40B4-BE49-F238E27FC236}">
              <a16:creationId xmlns:a16="http://schemas.microsoft.com/office/drawing/2014/main" id="{6B23FF1F-92FC-4874-AC3D-20493EBB8DD4}"/>
            </a:ext>
          </a:extLst>
        </xdr:cNvPr>
        <xdr:cNvSpPr>
          <a:spLocks/>
        </xdr:cNvSpPr>
      </xdr:nvSpPr>
      <xdr:spPr bwMode="auto">
        <a:xfrm>
          <a:off x="18840450" y="4933950"/>
          <a:ext cx="95250" cy="1314450"/>
        </a:xfrm>
        <a:prstGeom prst="rightBrace">
          <a:avLst>
            <a:gd name="adj1" fmla="val 112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2" name="AutoShape 27">
          <a:extLst>
            <a:ext uri="{FF2B5EF4-FFF2-40B4-BE49-F238E27FC236}">
              <a16:creationId xmlns:a16="http://schemas.microsoft.com/office/drawing/2014/main" id="{C7E1DB4B-79DB-4CF5-9252-9DDD15A6353C}"/>
            </a:ext>
          </a:extLst>
        </xdr:cNvPr>
        <xdr:cNvSpPr>
          <a:spLocks/>
        </xdr:cNvSpPr>
      </xdr:nvSpPr>
      <xdr:spPr bwMode="auto">
        <a:xfrm>
          <a:off x="14154150" y="4924425"/>
          <a:ext cx="57150" cy="1333500"/>
        </a:xfrm>
        <a:prstGeom prst="leftBrace">
          <a:avLst>
            <a:gd name="adj1" fmla="val 1900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3" name="AutoShape 28">
          <a:extLst>
            <a:ext uri="{FF2B5EF4-FFF2-40B4-BE49-F238E27FC236}">
              <a16:creationId xmlns:a16="http://schemas.microsoft.com/office/drawing/2014/main" id="{F7B2FF1A-0F7B-438A-8DF6-063E2CA85ACD}"/>
            </a:ext>
          </a:extLst>
        </xdr:cNvPr>
        <xdr:cNvSpPr>
          <a:spLocks/>
        </xdr:cNvSpPr>
      </xdr:nvSpPr>
      <xdr:spPr bwMode="auto">
        <a:xfrm>
          <a:off x="18840450" y="4933950"/>
          <a:ext cx="95250" cy="1314450"/>
        </a:xfrm>
        <a:prstGeom prst="rightBrace">
          <a:avLst>
            <a:gd name="adj1" fmla="val 112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7</xdr:row>
      <xdr:rowOff>0</xdr:rowOff>
    </xdr:from>
    <xdr:to>
      <xdr:col>1</xdr:col>
      <xdr:colOff>504825</xdr:colOff>
      <xdr:row>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CA586A3B-33EA-4C16-97F0-4B1D08B6DBB5}"/>
            </a:ext>
          </a:extLst>
        </xdr:cNvPr>
        <xdr:cNvSpPr>
          <a:spLocks noChangeShapeType="1"/>
        </xdr:cNvSpPr>
      </xdr:nvSpPr>
      <xdr:spPr bwMode="auto">
        <a:xfrm>
          <a:off x="942975" y="196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&#3591;&#3611;&#3617;.67/&#3591;&#3610;&#3621;&#3591;&#3607;&#3640;&#3609;/&#3591;&#3610;&#3621;&#3591;&#3607;&#3640;&#3609;%2067%20(%20&#3629;&#3633;&#3614;&#3648;&#3604;&#3605;)/&#3611;&#3619;&#3633;&#3610;&#3611;&#3619;&#3640;&#3591;&#3605;&#3638;&#3585;%20&#3629;&#3585;/67-05-09%20&#3619;&#3634;&#3588;&#3634;&#3585;&#3621;&#3634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6"/>
      <sheetName val="ปร.5 อาคาร"/>
      <sheetName val="ปร.4 อาคาร"/>
      <sheetName val="ปร.5 ครุภัณฑ์จัดชื้อ"/>
      <sheetName val="ปร.4 ครุภัณฑ์จัดชื้อ  "/>
      <sheetName val="ปร.5 ค่าใช้จ่ายพิเศษ"/>
      <sheetName val="ค่าใช้จ่ายพิเศษ"/>
      <sheetName val="หาค่า F"/>
      <sheetName val="Sheet1"/>
    </sheetNames>
    <sheetDataSet>
      <sheetData sheetId="0">
        <row r="2">
          <cell r="E2" t="str">
            <v>ปรับปรุงอาคารอุตสาหกรรมเกษตร สาขาวิทยาศาสตร์และเทคโนโลยีการอาหาร</v>
          </cell>
        </row>
        <row r="3">
          <cell r="C3" t="str">
            <v xml:space="preserve">  มหาวิทยาลัยเทคโนโลยีราชมงคลตะวันออก ต.บางพระ อ.ศรีราชา จ.ชลบุรี</v>
          </cell>
        </row>
        <row r="4">
          <cell r="C4" t="str">
            <v>RMUTTO-BP-21-2565</v>
          </cell>
          <cell r="O4" t="str">
            <v>RMUTTO-BP-21-2565</v>
          </cell>
        </row>
        <row r="5">
          <cell r="D5" t="str">
            <v>คณะวิทยาศาสตร์และเทคโนโลยี มหาวิทยาลัยเทคโนโลยีราชมงคลตะวันออก</v>
          </cell>
        </row>
        <row r="18">
          <cell r="D18">
            <v>45421</v>
          </cell>
        </row>
      </sheetData>
      <sheetData sheetId="1">
        <row r="5">
          <cell r="E5" t="str">
            <v>คณะวิทยาศาสตร์และเทคโนโลยี มหาวิทยาลัยเทคโนโลยีราชมงคลตะวันออก</v>
          </cell>
        </row>
        <row r="7">
          <cell r="I7" t="str">
            <v>ศูนย์สนับสนุนการวิจัยและทดสอบวัสดุวิศวกรรม มหาวิทยาลัยเทคโนโลยีราชมงคลตะวันออก</v>
          </cell>
        </row>
        <row r="14">
          <cell r="K14">
            <v>5002760.82</v>
          </cell>
        </row>
      </sheetData>
      <sheetData sheetId="2">
        <row r="1">
          <cell r="A1" t="str">
            <v>ประมาณราคาค่าก่อสร้าง     ปรับปรุงอาคารอุตสาหกรรมเกษตร สาขาวิทยาศาสตร์และเทคโนโลยีการอาหาร</v>
          </cell>
        </row>
        <row r="2">
          <cell r="A2" t="str">
            <v>สถานที่ก่อสร้าง มหาวิทยาลัยเทคโนโลยีราชมงคลตะวันออก ต.บางพระ อ.ศรีราชา จ.ชลบุรี</v>
          </cell>
        </row>
        <row r="6">
          <cell r="C6" t="str">
            <v>ปรับปรุงอาคารอุตสาหกรรมเกษตร</v>
          </cell>
        </row>
      </sheetData>
      <sheetData sheetId="3">
        <row r="18">
          <cell r="R18">
            <v>2213077.8007</v>
          </cell>
        </row>
      </sheetData>
      <sheetData sheetId="4">
        <row r="55">
          <cell r="I55">
            <v>2068297.01</v>
          </cell>
        </row>
      </sheetData>
      <sheetData sheetId="5">
        <row r="19">
          <cell r="R19">
            <v>0</v>
          </cell>
        </row>
        <row r="20">
          <cell r="R20">
            <v>0</v>
          </cell>
        </row>
      </sheetData>
      <sheetData sheetId="6">
        <row r="22">
          <cell r="J22">
            <v>0</v>
          </cell>
        </row>
      </sheetData>
      <sheetData sheetId="7">
        <row r="24">
          <cell r="AB24">
            <v>1.302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50F2-14A4-42BD-BBD4-7198886CE87D}">
  <sheetPr>
    <tabColor rgb="FFFFFF00"/>
  </sheetPr>
  <dimension ref="A1:P57"/>
  <sheetViews>
    <sheetView view="pageBreakPreview" zoomScale="130" zoomScaleNormal="100" zoomScaleSheetLayoutView="130" workbookViewId="0">
      <selection activeCell="E2" sqref="E2:P2"/>
    </sheetView>
  </sheetViews>
  <sheetFormatPr defaultColWidth="1" defaultRowHeight="21.75" zeroHeight="1" x14ac:dyDescent="0.5"/>
  <cols>
    <col min="1" max="1" width="5.85546875" style="1" customWidth="1"/>
    <col min="2" max="2" width="5.42578125" style="1" customWidth="1"/>
    <col min="3" max="3" width="10" style="1" customWidth="1"/>
    <col min="4" max="4" width="5.28515625" style="1" customWidth="1"/>
    <col min="5" max="9" width="4.85546875" style="1" customWidth="1"/>
    <col min="10" max="10" width="1.42578125" style="1" customWidth="1"/>
    <col min="11" max="12" width="4.85546875" style="1" customWidth="1"/>
    <col min="13" max="13" width="2.28515625" style="1" customWidth="1"/>
    <col min="14" max="14" width="0.7109375" style="1" customWidth="1"/>
    <col min="15" max="15" width="13.140625" style="1" bestFit="1" customWidth="1"/>
    <col min="16" max="16" width="12" style="1" customWidth="1"/>
    <col min="17" max="17" width="1.85546875" style="1" customWidth="1"/>
    <col min="18" max="255" width="0" style="1" hidden="1" customWidth="1"/>
    <col min="256" max="256" width="1" style="1"/>
    <col min="257" max="257" width="5.85546875" style="1" customWidth="1"/>
    <col min="258" max="258" width="5.42578125" style="1" customWidth="1"/>
    <col min="259" max="259" width="10" style="1" customWidth="1"/>
    <col min="260" max="260" width="5.28515625" style="1" customWidth="1"/>
    <col min="261" max="265" width="4.85546875" style="1" customWidth="1"/>
    <col min="266" max="266" width="1.42578125" style="1" customWidth="1"/>
    <col min="267" max="268" width="4.85546875" style="1" customWidth="1"/>
    <col min="269" max="269" width="2.28515625" style="1" customWidth="1"/>
    <col min="270" max="270" width="0.7109375" style="1" customWidth="1"/>
    <col min="271" max="271" width="13.140625" style="1" bestFit="1" customWidth="1"/>
    <col min="272" max="272" width="8.42578125" style="1" customWidth="1"/>
    <col min="273" max="273" width="1.85546875" style="1" customWidth="1"/>
    <col min="274" max="511" width="0" style="1" hidden="1" customWidth="1"/>
    <col min="512" max="512" width="1" style="1"/>
    <col min="513" max="513" width="5.85546875" style="1" customWidth="1"/>
    <col min="514" max="514" width="5.42578125" style="1" customWidth="1"/>
    <col min="515" max="515" width="10" style="1" customWidth="1"/>
    <col min="516" max="516" width="5.28515625" style="1" customWidth="1"/>
    <col min="517" max="521" width="4.85546875" style="1" customWidth="1"/>
    <col min="522" max="522" width="1.42578125" style="1" customWidth="1"/>
    <col min="523" max="524" width="4.85546875" style="1" customWidth="1"/>
    <col min="525" max="525" width="2.28515625" style="1" customWidth="1"/>
    <col min="526" max="526" width="0.7109375" style="1" customWidth="1"/>
    <col min="527" max="527" width="13.140625" style="1" bestFit="1" customWidth="1"/>
    <col min="528" max="528" width="8.42578125" style="1" customWidth="1"/>
    <col min="529" max="529" width="1.85546875" style="1" customWidth="1"/>
    <col min="530" max="767" width="0" style="1" hidden="1" customWidth="1"/>
    <col min="768" max="768" width="1" style="1"/>
    <col min="769" max="769" width="5.85546875" style="1" customWidth="1"/>
    <col min="770" max="770" width="5.42578125" style="1" customWidth="1"/>
    <col min="771" max="771" width="10" style="1" customWidth="1"/>
    <col min="772" max="772" width="5.28515625" style="1" customWidth="1"/>
    <col min="773" max="777" width="4.85546875" style="1" customWidth="1"/>
    <col min="778" max="778" width="1.42578125" style="1" customWidth="1"/>
    <col min="779" max="780" width="4.85546875" style="1" customWidth="1"/>
    <col min="781" max="781" width="2.28515625" style="1" customWidth="1"/>
    <col min="782" max="782" width="0.7109375" style="1" customWidth="1"/>
    <col min="783" max="783" width="13.140625" style="1" bestFit="1" customWidth="1"/>
    <col min="784" max="784" width="8.42578125" style="1" customWidth="1"/>
    <col min="785" max="785" width="1.85546875" style="1" customWidth="1"/>
    <col min="786" max="1023" width="0" style="1" hidden="1" customWidth="1"/>
    <col min="1024" max="1024" width="1" style="1"/>
    <col min="1025" max="1025" width="5.85546875" style="1" customWidth="1"/>
    <col min="1026" max="1026" width="5.42578125" style="1" customWidth="1"/>
    <col min="1027" max="1027" width="10" style="1" customWidth="1"/>
    <col min="1028" max="1028" width="5.28515625" style="1" customWidth="1"/>
    <col min="1029" max="1033" width="4.85546875" style="1" customWidth="1"/>
    <col min="1034" max="1034" width="1.42578125" style="1" customWidth="1"/>
    <col min="1035" max="1036" width="4.85546875" style="1" customWidth="1"/>
    <col min="1037" max="1037" width="2.28515625" style="1" customWidth="1"/>
    <col min="1038" max="1038" width="0.7109375" style="1" customWidth="1"/>
    <col min="1039" max="1039" width="13.140625" style="1" bestFit="1" customWidth="1"/>
    <col min="1040" max="1040" width="8.42578125" style="1" customWidth="1"/>
    <col min="1041" max="1041" width="1.85546875" style="1" customWidth="1"/>
    <col min="1042" max="1279" width="0" style="1" hidden="1" customWidth="1"/>
    <col min="1280" max="1280" width="1" style="1"/>
    <col min="1281" max="1281" width="5.85546875" style="1" customWidth="1"/>
    <col min="1282" max="1282" width="5.42578125" style="1" customWidth="1"/>
    <col min="1283" max="1283" width="10" style="1" customWidth="1"/>
    <col min="1284" max="1284" width="5.28515625" style="1" customWidth="1"/>
    <col min="1285" max="1289" width="4.85546875" style="1" customWidth="1"/>
    <col min="1290" max="1290" width="1.42578125" style="1" customWidth="1"/>
    <col min="1291" max="1292" width="4.85546875" style="1" customWidth="1"/>
    <col min="1293" max="1293" width="2.28515625" style="1" customWidth="1"/>
    <col min="1294" max="1294" width="0.7109375" style="1" customWidth="1"/>
    <col min="1295" max="1295" width="13.140625" style="1" bestFit="1" customWidth="1"/>
    <col min="1296" max="1296" width="8.42578125" style="1" customWidth="1"/>
    <col min="1297" max="1297" width="1.85546875" style="1" customWidth="1"/>
    <col min="1298" max="1535" width="0" style="1" hidden="1" customWidth="1"/>
    <col min="1536" max="1536" width="1" style="1"/>
    <col min="1537" max="1537" width="5.85546875" style="1" customWidth="1"/>
    <col min="1538" max="1538" width="5.42578125" style="1" customWidth="1"/>
    <col min="1539" max="1539" width="10" style="1" customWidth="1"/>
    <col min="1540" max="1540" width="5.28515625" style="1" customWidth="1"/>
    <col min="1541" max="1545" width="4.85546875" style="1" customWidth="1"/>
    <col min="1546" max="1546" width="1.42578125" style="1" customWidth="1"/>
    <col min="1547" max="1548" width="4.85546875" style="1" customWidth="1"/>
    <col min="1549" max="1549" width="2.28515625" style="1" customWidth="1"/>
    <col min="1550" max="1550" width="0.7109375" style="1" customWidth="1"/>
    <col min="1551" max="1551" width="13.140625" style="1" bestFit="1" customWidth="1"/>
    <col min="1552" max="1552" width="8.42578125" style="1" customWidth="1"/>
    <col min="1553" max="1553" width="1.85546875" style="1" customWidth="1"/>
    <col min="1554" max="1791" width="0" style="1" hidden="1" customWidth="1"/>
    <col min="1792" max="1792" width="1" style="1"/>
    <col min="1793" max="1793" width="5.85546875" style="1" customWidth="1"/>
    <col min="1794" max="1794" width="5.42578125" style="1" customWidth="1"/>
    <col min="1795" max="1795" width="10" style="1" customWidth="1"/>
    <col min="1796" max="1796" width="5.28515625" style="1" customWidth="1"/>
    <col min="1797" max="1801" width="4.85546875" style="1" customWidth="1"/>
    <col min="1802" max="1802" width="1.42578125" style="1" customWidth="1"/>
    <col min="1803" max="1804" width="4.85546875" style="1" customWidth="1"/>
    <col min="1805" max="1805" width="2.28515625" style="1" customWidth="1"/>
    <col min="1806" max="1806" width="0.7109375" style="1" customWidth="1"/>
    <col min="1807" max="1807" width="13.140625" style="1" bestFit="1" customWidth="1"/>
    <col min="1808" max="1808" width="8.42578125" style="1" customWidth="1"/>
    <col min="1809" max="1809" width="1.85546875" style="1" customWidth="1"/>
    <col min="1810" max="2047" width="0" style="1" hidden="1" customWidth="1"/>
    <col min="2048" max="2048" width="1" style="1"/>
    <col min="2049" max="2049" width="5.85546875" style="1" customWidth="1"/>
    <col min="2050" max="2050" width="5.42578125" style="1" customWidth="1"/>
    <col min="2051" max="2051" width="10" style="1" customWidth="1"/>
    <col min="2052" max="2052" width="5.28515625" style="1" customWidth="1"/>
    <col min="2053" max="2057" width="4.85546875" style="1" customWidth="1"/>
    <col min="2058" max="2058" width="1.42578125" style="1" customWidth="1"/>
    <col min="2059" max="2060" width="4.85546875" style="1" customWidth="1"/>
    <col min="2061" max="2061" width="2.28515625" style="1" customWidth="1"/>
    <col min="2062" max="2062" width="0.7109375" style="1" customWidth="1"/>
    <col min="2063" max="2063" width="13.140625" style="1" bestFit="1" customWidth="1"/>
    <col min="2064" max="2064" width="8.42578125" style="1" customWidth="1"/>
    <col min="2065" max="2065" width="1.85546875" style="1" customWidth="1"/>
    <col min="2066" max="2303" width="0" style="1" hidden="1" customWidth="1"/>
    <col min="2304" max="2304" width="1" style="1"/>
    <col min="2305" max="2305" width="5.85546875" style="1" customWidth="1"/>
    <col min="2306" max="2306" width="5.42578125" style="1" customWidth="1"/>
    <col min="2307" max="2307" width="10" style="1" customWidth="1"/>
    <col min="2308" max="2308" width="5.28515625" style="1" customWidth="1"/>
    <col min="2309" max="2313" width="4.85546875" style="1" customWidth="1"/>
    <col min="2314" max="2314" width="1.42578125" style="1" customWidth="1"/>
    <col min="2315" max="2316" width="4.85546875" style="1" customWidth="1"/>
    <col min="2317" max="2317" width="2.28515625" style="1" customWidth="1"/>
    <col min="2318" max="2318" width="0.7109375" style="1" customWidth="1"/>
    <col min="2319" max="2319" width="13.140625" style="1" bestFit="1" customWidth="1"/>
    <col min="2320" max="2320" width="8.42578125" style="1" customWidth="1"/>
    <col min="2321" max="2321" width="1.85546875" style="1" customWidth="1"/>
    <col min="2322" max="2559" width="0" style="1" hidden="1" customWidth="1"/>
    <col min="2560" max="2560" width="1" style="1"/>
    <col min="2561" max="2561" width="5.85546875" style="1" customWidth="1"/>
    <col min="2562" max="2562" width="5.42578125" style="1" customWidth="1"/>
    <col min="2563" max="2563" width="10" style="1" customWidth="1"/>
    <col min="2564" max="2564" width="5.28515625" style="1" customWidth="1"/>
    <col min="2565" max="2569" width="4.85546875" style="1" customWidth="1"/>
    <col min="2570" max="2570" width="1.42578125" style="1" customWidth="1"/>
    <col min="2571" max="2572" width="4.85546875" style="1" customWidth="1"/>
    <col min="2573" max="2573" width="2.28515625" style="1" customWidth="1"/>
    <col min="2574" max="2574" width="0.7109375" style="1" customWidth="1"/>
    <col min="2575" max="2575" width="13.140625" style="1" bestFit="1" customWidth="1"/>
    <col min="2576" max="2576" width="8.42578125" style="1" customWidth="1"/>
    <col min="2577" max="2577" width="1.85546875" style="1" customWidth="1"/>
    <col min="2578" max="2815" width="0" style="1" hidden="1" customWidth="1"/>
    <col min="2816" max="2816" width="1" style="1"/>
    <col min="2817" max="2817" width="5.85546875" style="1" customWidth="1"/>
    <col min="2818" max="2818" width="5.42578125" style="1" customWidth="1"/>
    <col min="2819" max="2819" width="10" style="1" customWidth="1"/>
    <col min="2820" max="2820" width="5.28515625" style="1" customWidth="1"/>
    <col min="2821" max="2825" width="4.85546875" style="1" customWidth="1"/>
    <col min="2826" max="2826" width="1.42578125" style="1" customWidth="1"/>
    <col min="2827" max="2828" width="4.85546875" style="1" customWidth="1"/>
    <col min="2829" max="2829" width="2.28515625" style="1" customWidth="1"/>
    <col min="2830" max="2830" width="0.7109375" style="1" customWidth="1"/>
    <col min="2831" max="2831" width="13.140625" style="1" bestFit="1" customWidth="1"/>
    <col min="2832" max="2832" width="8.42578125" style="1" customWidth="1"/>
    <col min="2833" max="2833" width="1.85546875" style="1" customWidth="1"/>
    <col min="2834" max="3071" width="0" style="1" hidden="1" customWidth="1"/>
    <col min="3072" max="3072" width="1" style="1"/>
    <col min="3073" max="3073" width="5.85546875" style="1" customWidth="1"/>
    <col min="3074" max="3074" width="5.42578125" style="1" customWidth="1"/>
    <col min="3075" max="3075" width="10" style="1" customWidth="1"/>
    <col min="3076" max="3076" width="5.28515625" style="1" customWidth="1"/>
    <col min="3077" max="3081" width="4.85546875" style="1" customWidth="1"/>
    <col min="3082" max="3082" width="1.42578125" style="1" customWidth="1"/>
    <col min="3083" max="3084" width="4.85546875" style="1" customWidth="1"/>
    <col min="3085" max="3085" width="2.28515625" style="1" customWidth="1"/>
    <col min="3086" max="3086" width="0.7109375" style="1" customWidth="1"/>
    <col min="3087" max="3087" width="13.140625" style="1" bestFit="1" customWidth="1"/>
    <col min="3088" max="3088" width="8.42578125" style="1" customWidth="1"/>
    <col min="3089" max="3089" width="1.85546875" style="1" customWidth="1"/>
    <col min="3090" max="3327" width="0" style="1" hidden="1" customWidth="1"/>
    <col min="3328" max="3328" width="1" style="1"/>
    <col min="3329" max="3329" width="5.85546875" style="1" customWidth="1"/>
    <col min="3330" max="3330" width="5.42578125" style="1" customWidth="1"/>
    <col min="3331" max="3331" width="10" style="1" customWidth="1"/>
    <col min="3332" max="3332" width="5.28515625" style="1" customWidth="1"/>
    <col min="3333" max="3337" width="4.85546875" style="1" customWidth="1"/>
    <col min="3338" max="3338" width="1.42578125" style="1" customWidth="1"/>
    <col min="3339" max="3340" width="4.85546875" style="1" customWidth="1"/>
    <col min="3341" max="3341" width="2.28515625" style="1" customWidth="1"/>
    <col min="3342" max="3342" width="0.7109375" style="1" customWidth="1"/>
    <col min="3343" max="3343" width="13.140625" style="1" bestFit="1" customWidth="1"/>
    <col min="3344" max="3344" width="8.42578125" style="1" customWidth="1"/>
    <col min="3345" max="3345" width="1.85546875" style="1" customWidth="1"/>
    <col min="3346" max="3583" width="0" style="1" hidden="1" customWidth="1"/>
    <col min="3584" max="3584" width="1" style="1"/>
    <col min="3585" max="3585" width="5.85546875" style="1" customWidth="1"/>
    <col min="3586" max="3586" width="5.42578125" style="1" customWidth="1"/>
    <col min="3587" max="3587" width="10" style="1" customWidth="1"/>
    <col min="3588" max="3588" width="5.28515625" style="1" customWidth="1"/>
    <col min="3589" max="3593" width="4.85546875" style="1" customWidth="1"/>
    <col min="3594" max="3594" width="1.42578125" style="1" customWidth="1"/>
    <col min="3595" max="3596" width="4.85546875" style="1" customWidth="1"/>
    <col min="3597" max="3597" width="2.28515625" style="1" customWidth="1"/>
    <col min="3598" max="3598" width="0.7109375" style="1" customWidth="1"/>
    <col min="3599" max="3599" width="13.140625" style="1" bestFit="1" customWidth="1"/>
    <col min="3600" max="3600" width="8.42578125" style="1" customWidth="1"/>
    <col min="3601" max="3601" width="1.85546875" style="1" customWidth="1"/>
    <col min="3602" max="3839" width="0" style="1" hidden="1" customWidth="1"/>
    <col min="3840" max="3840" width="1" style="1"/>
    <col min="3841" max="3841" width="5.85546875" style="1" customWidth="1"/>
    <col min="3842" max="3842" width="5.42578125" style="1" customWidth="1"/>
    <col min="3843" max="3843" width="10" style="1" customWidth="1"/>
    <col min="3844" max="3844" width="5.28515625" style="1" customWidth="1"/>
    <col min="3845" max="3849" width="4.85546875" style="1" customWidth="1"/>
    <col min="3850" max="3850" width="1.42578125" style="1" customWidth="1"/>
    <col min="3851" max="3852" width="4.85546875" style="1" customWidth="1"/>
    <col min="3853" max="3853" width="2.28515625" style="1" customWidth="1"/>
    <col min="3854" max="3854" width="0.7109375" style="1" customWidth="1"/>
    <col min="3855" max="3855" width="13.140625" style="1" bestFit="1" customWidth="1"/>
    <col min="3856" max="3856" width="8.42578125" style="1" customWidth="1"/>
    <col min="3857" max="3857" width="1.85546875" style="1" customWidth="1"/>
    <col min="3858" max="4095" width="0" style="1" hidden="1" customWidth="1"/>
    <col min="4096" max="4096" width="1" style="1"/>
    <col min="4097" max="4097" width="5.85546875" style="1" customWidth="1"/>
    <col min="4098" max="4098" width="5.42578125" style="1" customWidth="1"/>
    <col min="4099" max="4099" width="10" style="1" customWidth="1"/>
    <col min="4100" max="4100" width="5.28515625" style="1" customWidth="1"/>
    <col min="4101" max="4105" width="4.85546875" style="1" customWidth="1"/>
    <col min="4106" max="4106" width="1.42578125" style="1" customWidth="1"/>
    <col min="4107" max="4108" width="4.85546875" style="1" customWidth="1"/>
    <col min="4109" max="4109" width="2.28515625" style="1" customWidth="1"/>
    <col min="4110" max="4110" width="0.7109375" style="1" customWidth="1"/>
    <col min="4111" max="4111" width="13.140625" style="1" bestFit="1" customWidth="1"/>
    <col min="4112" max="4112" width="8.42578125" style="1" customWidth="1"/>
    <col min="4113" max="4113" width="1.85546875" style="1" customWidth="1"/>
    <col min="4114" max="4351" width="0" style="1" hidden="1" customWidth="1"/>
    <col min="4352" max="4352" width="1" style="1"/>
    <col min="4353" max="4353" width="5.85546875" style="1" customWidth="1"/>
    <col min="4354" max="4354" width="5.42578125" style="1" customWidth="1"/>
    <col min="4355" max="4355" width="10" style="1" customWidth="1"/>
    <col min="4356" max="4356" width="5.28515625" style="1" customWidth="1"/>
    <col min="4357" max="4361" width="4.85546875" style="1" customWidth="1"/>
    <col min="4362" max="4362" width="1.42578125" style="1" customWidth="1"/>
    <col min="4363" max="4364" width="4.85546875" style="1" customWidth="1"/>
    <col min="4365" max="4365" width="2.28515625" style="1" customWidth="1"/>
    <col min="4366" max="4366" width="0.7109375" style="1" customWidth="1"/>
    <col min="4367" max="4367" width="13.140625" style="1" bestFit="1" customWidth="1"/>
    <col min="4368" max="4368" width="8.42578125" style="1" customWidth="1"/>
    <col min="4369" max="4369" width="1.85546875" style="1" customWidth="1"/>
    <col min="4370" max="4607" width="0" style="1" hidden="1" customWidth="1"/>
    <col min="4608" max="4608" width="1" style="1"/>
    <col min="4609" max="4609" width="5.85546875" style="1" customWidth="1"/>
    <col min="4610" max="4610" width="5.42578125" style="1" customWidth="1"/>
    <col min="4611" max="4611" width="10" style="1" customWidth="1"/>
    <col min="4612" max="4612" width="5.28515625" style="1" customWidth="1"/>
    <col min="4613" max="4617" width="4.85546875" style="1" customWidth="1"/>
    <col min="4618" max="4618" width="1.42578125" style="1" customWidth="1"/>
    <col min="4619" max="4620" width="4.85546875" style="1" customWidth="1"/>
    <col min="4621" max="4621" width="2.28515625" style="1" customWidth="1"/>
    <col min="4622" max="4622" width="0.7109375" style="1" customWidth="1"/>
    <col min="4623" max="4623" width="13.140625" style="1" bestFit="1" customWidth="1"/>
    <col min="4624" max="4624" width="8.42578125" style="1" customWidth="1"/>
    <col min="4625" max="4625" width="1.85546875" style="1" customWidth="1"/>
    <col min="4626" max="4863" width="0" style="1" hidden="1" customWidth="1"/>
    <col min="4864" max="4864" width="1" style="1"/>
    <col min="4865" max="4865" width="5.85546875" style="1" customWidth="1"/>
    <col min="4866" max="4866" width="5.42578125" style="1" customWidth="1"/>
    <col min="4867" max="4867" width="10" style="1" customWidth="1"/>
    <col min="4868" max="4868" width="5.28515625" style="1" customWidth="1"/>
    <col min="4869" max="4873" width="4.85546875" style="1" customWidth="1"/>
    <col min="4874" max="4874" width="1.42578125" style="1" customWidth="1"/>
    <col min="4875" max="4876" width="4.85546875" style="1" customWidth="1"/>
    <col min="4877" max="4877" width="2.28515625" style="1" customWidth="1"/>
    <col min="4878" max="4878" width="0.7109375" style="1" customWidth="1"/>
    <col min="4879" max="4879" width="13.140625" style="1" bestFit="1" customWidth="1"/>
    <col min="4880" max="4880" width="8.42578125" style="1" customWidth="1"/>
    <col min="4881" max="4881" width="1.85546875" style="1" customWidth="1"/>
    <col min="4882" max="5119" width="0" style="1" hidden="1" customWidth="1"/>
    <col min="5120" max="5120" width="1" style="1"/>
    <col min="5121" max="5121" width="5.85546875" style="1" customWidth="1"/>
    <col min="5122" max="5122" width="5.42578125" style="1" customWidth="1"/>
    <col min="5123" max="5123" width="10" style="1" customWidth="1"/>
    <col min="5124" max="5124" width="5.28515625" style="1" customWidth="1"/>
    <col min="5125" max="5129" width="4.85546875" style="1" customWidth="1"/>
    <col min="5130" max="5130" width="1.42578125" style="1" customWidth="1"/>
    <col min="5131" max="5132" width="4.85546875" style="1" customWidth="1"/>
    <col min="5133" max="5133" width="2.28515625" style="1" customWidth="1"/>
    <col min="5134" max="5134" width="0.7109375" style="1" customWidth="1"/>
    <col min="5135" max="5135" width="13.140625" style="1" bestFit="1" customWidth="1"/>
    <col min="5136" max="5136" width="8.42578125" style="1" customWidth="1"/>
    <col min="5137" max="5137" width="1.85546875" style="1" customWidth="1"/>
    <col min="5138" max="5375" width="0" style="1" hidden="1" customWidth="1"/>
    <col min="5376" max="5376" width="1" style="1"/>
    <col min="5377" max="5377" width="5.85546875" style="1" customWidth="1"/>
    <col min="5378" max="5378" width="5.42578125" style="1" customWidth="1"/>
    <col min="5379" max="5379" width="10" style="1" customWidth="1"/>
    <col min="5380" max="5380" width="5.28515625" style="1" customWidth="1"/>
    <col min="5381" max="5385" width="4.85546875" style="1" customWidth="1"/>
    <col min="5386" max="5386" width="1.42578125" style="1" customWidth="1"/>
    <col min="5387" max="5388" width="4.85546875" style="1" customWidth="1"/>
    <col min="5389" max="5389" width="2.28515625" style="1" customWidth="1"/>
    <col min="5390" max="5390" width="0.7109375" style="1" customWidth="1"/>
    <col min="5391" max="5391" width="13.140625" style="1" bestFit="1" customWidth="1"/>
    <col min="5392" max="5392" width="8.42578125" style="1" customWidth="1"/>
    <col min="5393" max="5393" width="1.85546875" style="1" customWidth="1"/>
    <col min="5394" max="5631" width="0" style="1" hidden="1" customWidth="1"/>
    <col min="5632" max="5632" width="1" style="1"/>
    <col min="5633" max="5633" width="5.85546875" style="1" customWidth="1"/>
    <col min="5634" max="5634" width="5.42578125" style="1" customWidth="1"/>
    <col min="5635" max="5635" width="10" style="1" customWidth="1"/>
    <col min="5636" max="5636" width="5.28515625" style="1" customWidth="1"/>
    <col min="5637" max="5641" width="4.85546875" style="1" customWidth="1"/>
    <col min="5642" max="5642" width="1.42578125" style="1" customWidth="1"/>
    <col min="5643" max="5644" width="4.85546875" style="1" customWidth="1"/>
    <col min="5645" max="5645" width="2.28515625" style="1" customWidth="1"/>
    <col min="5646" max="5646" width="0.7109375" style="1" customWidth="1"/>
    <col min="5647" max="5647" width="13.140625" style="1" bestFit="1" customWidth="1"/>
    <col min="5648" max="5648" width="8.42578125" style="1" customWidth="1"/>
    <col min="5649" max="5649" width="1.85546875" style="1" customWidth="1"/>
    <col min="5650" max="5887" width="0" style="1" hidden="1" customWidth="1"/>
    <col min="5888" max="5888" width="1" style="1"/>
    <col min="5889" max="5889" width="5.85546875" style="1" customWidth="1"/>
    <col min="5890" max="5890" width="5.42578125" style="1" customWidth="1"/>
    <col min="5891" max="5891" width="10" style="1" customWidth="1"/>
    <col min="5892" max="5892" width="5.28515625" style="1" customWidth="1"/>
    <col min="5893" max="5897" width="4.85546875" style="1" customWidth="1"/>
    <col min="5898" max="5898" width="1.42578125" style="1" customWidth="1"/>
    <col min="5899" max="5900" width="4.85546875" style="1" customWidth="1"/>
    <col min="5901" max="5901" width="2.28515625" style="1" customWidth="1"/>
    <col min="5902" max="5902" width="0.7109375" style="1" customWidth="1"/>
    <col min="5903" max="5903" width="13.140625" style="1" bestFit="1" customWidth="1"/>
    <col min="5904" max="5904" width="8.42578125" style="1" customWidth="1"/>
    <col min="5905" max="5905" width="1.85546875" style="1" customWidth="1"/>
    <col min="5906" max="6143" width="0" style="1" hidden="1" customWidth="1"/>
    <col min="6144" max="6144" width="1" style="1"/>
    <col min="6145" max="6145" width="5.85546875" style="1" customWidth="1"/>
    <col min="6146" max="6146" width="5.42578125" style="1" customWidth="1"/>
    <col min="6147" max="6147" width="10" style="1" customWidth="1"/>
    <col min="6148" max="6148" width="5.28515625" style="1" customWidth="1"/>
    <col min="6149" max="6153" width="4.85546875" style="1" customWidth="1"/>
    <col min="6154" max="6154" width="1.42578125" style="1" customWidth="1"/>
    <col min="6155" max="6156" width="4.85546875" style="1" customWidth="1"/>
    <col min="6157" max="6157" width="2.28515625" style="1" customWidth="1"/>
    <col min="6158" max="6158" width="0.7109375" style="1" customWidth="1"/>
    <col min="6159" max="6159" width="13.140625" style="1" bestFit="1" customWidth="1"/>
    <col min="6160" max="6160" width="8.42578125" style="1" customWidth="1"/>
    <col min="6161" max="6161" width="1.85546875" style="1" customWidth="1"/>
    <col min="6162" max="6399" width="0" style="1" hidden="1" customWidth="1"/>
    <col min="6400" max="6400" width="1" style="1"/>
    <col min="6401" max="6401" width="5.85546875" style="1" customWidth="1"/>
    <col min="6402" max="6402" width="5.42578125" style="1" customWidth="1"/>
    <col min="6403" max="6403" width="10" style="1" customWidth="1"/>
    <col min="6404" max="6404" width="5.28515625" style="1" customWidth="1"/>
    <col min="6405" max="6409" width="4.85546875" style="1" customWidth="1"/>
    <col min="6410" max="6410" width="1.42578125" style="1" customWidth="1"/>
    <col min="6411" max="6412" width="4.85546875" style="1" customWidth="1"/>
    <col min="6413" max="6413" width="2.28515625" style="1" customWidth="1"/>
    <col min="6414" max="6414" width="0.7109375" style="1" customWidth="1"/>
    <col min="6415" max="6415" width="13.140625" style="1" bestFit="1" customWidth="1"/>
    <col min="6416" max="6416" width="8.42578125" style="1" customWidth="1"/>
    <col min="6417" max="6417" width="1.85546875" style="1" customWidth="1"/>
    <col min="6418" max="6655" width="0" style="1" hidden="1" customWidth="1"/>
    <col min="6656" max="6656" width="1" style="1"/>
    <col min="6657" max="6657" width="5.85546875" style="1" customWidth="1"/>
    <col min="6658" max="6658" width="5.42578125" style="1" customWidth="1"/>
    <col min="6659" max="6659" width="10" style="1" customWidth="1"/>
    <col min="6660" max="6660" width="5.28515625" style="1" customWidth="1"/>
    <col min="6661" max="6665" width="4.85546875" style="1" customWidth="1"/>
    <col min="6666" max="6666" width="1.42578125" style="1" customWidth="1"/>
    <col min="6667" max="6668" width="4.85546875" style="1" customWidth="1"/>
    <col min="6669" max="6669" width="2.28515625" style="1" customWidth="1"/>
    <col min="6670" max="6670" width="0.7109375" style="1" customWidth="1"/>
    <col min="6671" max="6671" width="13.140625" style="1" bestFit="1" customWidth="1"/>
    <col min="6672" max="6672" width="8.42578125" style="1" customWidth="1"/>
    <col min="6673" max="6673" width="1.85546875" style="1" customWidth="1"/>
    <col min="6674" max="6911" width="0" style="1" hidden="1" customWidth="1"/>
    <col min="6912" max="6912" width="1" style="1"/>
    <col min="6913" max="6913" width="5.85546875" style="1" customWidth="1"/>
    <col min="6914" max="6914" width="5.42578125" style="1" customWidth="1"/>
    <col min="6915" max="6915" width="10" style="1" customWidth="1"/>
    <col min="6916" max="6916" width="5.28515625" style="1" customWidth="1"/>
    <col min="6917" max="6921" width="4.85546875" style="1" customWidth="1"/>
    <col min="6922" max="6922" width="1.42578125" style="1" customWidth="1"/>
    <col min="6923" max="6924" width="4.85546875" style="1" customWidth="1"/>
    <col min="6925" max="6925" width="2.28515625" style="1" customWidth="1"/>
    <col min="6926" max="6926" width="0.7109375" style="1" customWidth="1"/>
    <col min="6927" max="6927" width="13.140625" style="1" bestFit="1" customWidth="1"/>
    <col min="6928" max="6928" width="8.42578125" style="1" customWidth="1"/>
    <col min="6929" max="6929" width="1.85546875" style="1" customWidth="1"/>
    <col min="6930" max="7167" width="0" style="1" hidden="1" customWidth="1"/>
    <col min="7168" max="7168" width="1" style="1"/>
    <col min="7169" max="7169" width="5.85546875" style="1" customWidth="1"/>
    <col min="7170" max="7170" width="5.42578125" style="1" customWidth="1"/>
    <col min="7171" max="7171" width="10" style="1" customWidth="1"/>
    <col min="7172" max="7172" width="5.28515625" style="1" customWidth="1"/>
    <col min="7173" max="7177" width="4.85546875" style="1" customWidth="1"/>
    <col min="7178" max="7178" width="1.42578125" style="1" customWidth="1"/>
    <col min="7179" max="7180" width="4.85546875" style="1" customWidth="1"/>
    <col min="7181" max="7181" width="2.28515625" style="1" customWidth="1"/>
    <col min="7182" max="7182" width="0.7109375" style="1" customWidth="1"/>
    <col min="7183" max="7183" width="13.140625" style="1" bestFit="1" customWidth="1"/>
    <col min="7184" max="7184" width="8.42578125" style="1" customWidth="1"/>
    <col min="7185" max="7185" width="1.85546875" style="1" customWidth="1"/>
    <col min="7186" max="7423" width="0" style="1" hidden="1" customWidth="1"/>
    <col min="7424" max="7424" width="1" style="1"/>
    <col min="7425" max="7425" width="5.85546875" style="1" customWidth="1"/>
    <col min="7426" max="7426" width="5.42578125" style="1" customWidth="1"/>
    <col min="7427" max="7427" width="10" style="1" customWidth="1"/>
    <col min="7428" max="7428" width="5.28515625" style="1" customWidth="1"/>
    <col min="7429" max="7433" width="4.85546875" style="1" customWidth="1"/>
    <col min="7434" max="7434" width="1.42578125" style="1" customWidth="1"/>
    <col min="7435" max="7436" width="4.85546875" style="1" customWidth="1"/>
    <col min="7437" max="7437" width="2.28515625" style="1" customWidth="1"/>
    <col min="7438" max="7438" width="0.7109375" style="1" customWidth="1"/>
    <col min="7439" max="7439" width="13.140625" style="1" bestFit="1" customWidth="1"/>
    <col min="7440" max="7440" width="8.42578125" style="1" customWidth="1"/>
    <col min="7441" max="7441" width="1.85546875" style="1" customWidth="1"/>
    <col min="7442" max="7679" width="0" style="1" hidden="1" customWidth="1"/>
    <col min="7680" max="7680" width="1" style="1"/>
    <col min="7681" max="7681" width="5.85546875" style="1" customWidth="1"/>
    <col min="7682" max="7682" width="5.42578125" style="1" customWidth="1"/>
    <col min="7683" max="7683" width="10" style="1" customWidth="1"/>
    <col min="7684" max="7684" width="5.28515625" style="1" customWidth="1"/>
    <col min="7685" max="7689" width="4.85546875" style="1" customWidth="1"/>
    <col min="7690" max="7690" width="1.42578125" style="1" customWidth="1"/>
    <col min="7691" max="7692" width="4.85546875" style="1" customWidth="1"/>
    <col min="7693" max="7693" width="2.28515625" style="1" customWidth="1"/>
    <col min="7694" max="7694" width="0.7109375" style="1" customWidth="1"/>
    <col min="7695" max="7695" width="13.140625" style="1" bestFit="1" customWidth="1"/>
    <col min="7696" max="7696" width="8.42578125" style="1" customWidth="1"/>
    <col min="7697" max="7697" width="1.85546875" style="1" customWidth="1"/>
    <col min="7698" max="7935" width="0" style="1" hidden="1" customWidth="1"/>
    <col min="7936" max="7936" width="1" style="1"/>
    <col min="7937" max="7937" width="5.85546875" style="1" customWidth="1"/>
    <col min="7938" max="7938" width="5.42578125" style="1" customWidth="1"/>
    <col min="7939" max="7939" width="10" style="1" customWidth="1"/>
    <col min="7940" max="7940" width="5.28515625" style="1" customWidth="1"/>
    <col min="7941" max="7945" width="4.85546875" style="1" customWidth="1"/>
    <col min="7946" max="7946" width="1.42578125" style="1" customWidth="1"/>
    <col min="7947" max="7948" width="4.85546875" style="1" customWidth="1"/>
    <col min="7949" max="7949" width="2.28515625" style="1" customWidth="1"/>
    <col min="7950" max="7950" width="0.7109375" style="1" customWidth="1"/>
    <col min="7951" max="7951" width="13.140625" style="1" bestFit="1" customWidth="1"/>
    <col min="7952" max="7952" width="8.42578125" style="1" customWidth="1"/>
    <col min="7953" max="7953" width="1.85546875" style="1" customWidth="1"/>
    <col min="7954" max="8191" width="0" style="1" hidden="1" customWidth="1"/>
    <col min="8192" max="8192" width="1" style="1"/>
    <col min="8193" max="8193" width="5.85546875" style="1" customWidth="1"/>
    <col min="8194" max="8194" width="5.42578125" style="1" customWidth="1"/>
    <col min="8195" max="8195" width="10" style="1" customWidth="1"/>
    <col min="8196" max="8196" width="5.28515625" style="1" customWidth="1"/>
    <col min="8197" max="8201" width="4.85546875" style="1" customWidth="1"/>
    <col min="8202" max="8202" width="1.42578125" style="1" customWidth="1"/>
    <col min="8203" max="8204" width="4.85546875" style="1" customWidth="1"/>
    <col min="8205" max="8205" width="2.28515625" style="1" customWidth="1"/>
    <col min="8206" max="8206" width="0.7109375" style="1" customWidth="1"/>
    <col min="8207" max="8207" width="13.140625" style="1" bestFit="1" customWidth="1"/>
    <col min="8208" max="8208" width="8.42578125" style="1" customWidth="1"/>
    <col min="8209" max="8209" width="1.85546875" style="1" customWidth="1"/>
    <col min="8210" max="8447" width="0" style="1" hidden="1" customWidth="1"/>
    <col min="8448" max="8448" width="1" style="1"/>
    <col min="8449" max="8449" width="5.85546875" style="1" customWidth="1"/>
    <col min="8450" max="8450" width="5.42578125" style="1" customWidth="1"/>
    <col min="8451" max="8451" width="10" style="1" customWidth="1"/>
    <col min="8452" max="8452" width="5.28515625" style="1" customWidth="1"/>
    <col min="8453" max="8457" width="4.85546875" style="1" customWidth="1"/>
    <col min="8458" max="8458" width="1.42578125" style="1" customWidth="1"/>
    <col min="8459" max="8460" width="4.85546875" style="1" customWidth="1"/>
    <col min="8461" max="8461" width="2.28515625" style="1" customWidth="1"/>
    <col min="8462" max="8462" width="0.7109375" style="1" customWidth="1"/>
    <col min="8463" max="8463" width="13.140625" style="1" bestFit="1" customWidth="1"/>
    <col min="8464" max="8464" width="8.42578125" style="1" customWidth="1"/>
    <col min="8465" max="8465" width="1.85546875" style="1" customWidth="1"/>
    <col min="8466" max="8703" width="0" style="1" hidden="1" customWidth="1"/>
    <col min="8704" max="8704" width="1" style="1"/>
    <col min="8705" max="8705" width="5.85546875" style="1" customWidth="1"/>
    <col min="8706" max="8706" width="5.42578125" style="1" customWidth="1"/>
    <col min="8707" max="8707" width="10" style="1" customWidth="1"/>
    <col min="8708" max="8708" width="5.28515625" style="1" customWidth="1"/>
    <col min="8709" max="8713" width="4.85546875" style="1" customWidth="1"/>
    <col min="8714" max="8714" width="1.42578125" style="1" customWidth="1"/>
    <col min="8715" max="8716" width="4.85546875" style="1" customWidth="1"/>
    <col min="8717" max="8717" width="2.28515625" style="1" customWidth="1"/>
    <col min="8718" max="8718" width="0.7109375" style="1" customWidth="1"/>
    <col min="8719" max="8719" width="13.140625" style="1" bestFit="1" customWidth="1"/>
    <col min="8720" max="8720" width="8.42578125" style="1" customWidth="1"/>
    <col min="8721" max="8721" width="1.85546875" style="1" customWidth="1"/>
    <col min="8722" max="8959" width="0" style="1" hidden="1" customWidth="1"/>
    <col min="8960" max="8960" width="1" style="1"/>
    <col min="8961" max="8961" width="5.85546875" style="1" customWidth="1"/>
    <col min="8962" max="8962" width="5.42578125" style="1" customWidth="1"/>
    <col min="8963" max="8963" width="10" style="1" customWidth="1"/>
    <col min="8964" max="8964" width="5.28515625" style="1" customWidth="1"/>
    <col min="8965" max="8969" width="4.85546875" style="1" customWidth="1"/>
    <col min="8970" max="8970" width="1.42578125" style="1" customWidth="1"/>
    <col min="8971" max="8972" width="4.85546875" style="1" customWidth="1"/>
    <col min="8973" max="8973" width="2.28515625" style="1" customWidth="1"/>
    <col min="8974" max="8974" width="0.7109375" style="1" customWidth="1"/>
    <col min="8975" max="8975" width="13.140625" style="1" bestFit="1" customWidth="1"/>
    <col min="8976" max="8976" width="8.42578125" style="1" customWidth="1"/>
    <col min="8977" max="8977" width="1.85546875" style="1" customWidth="1"/>
    <col min="8978" max="9215" width="0" style="1" hidden="1" customWidth="1"/>
    <col min="9216" max="9216" width="1" style="1"/>
    <col min="9217" max="9217" width="5.85546875" style="1" customWidth="1"/>
    <col min="9218" max="9218" width="5.42578125" style="1" customWidth="1"/>
    <col min="9219" max="9219" width="10" style="1" customWidth="1"/>
    <col min="9220" max="9220" width="5.28515625" style="1" customWidth="1"/>
    <col min="9221" max="9225" width="4.85546875" style="1" customWidth="1"/>
    <col min="9226" max="9226" width="1.42578125" style="1" customWidth="1"/>
    <col min="9227" max="9228" width="4.85546875" style="1" customWidth="1"/>
    <col min="9229" max="9229" width="2.28515625" style="1" customWidth="1"/>
    <col min="9230" max="9230" width="0.7109375" style="1" customWidth="1"/>
    <col min="9231" max="9231" width="13.140625" style="1" bestFit="1" customWidth="1"/>
    <col min="9232" max="9232" width="8.42578125" style="1" customWidth="1"/>
    <col min="9233" max="9233" width="1.85546875" style="1" customWidth="1"/>
    <col min="9234" max="9471" width="0" style="1" hidden="1" customWidth="1"/>
    <col min="9472" max="9472" width="1" style="1"/>
    <col min="9473" max="9473" width="5.85546875" style="1" customWidth="1"/>
    <col min="9474" max="9474" width="5.42578125" style="1" customWidth="1"/>
    <col min="9475" max="9475" width="10" style="1" customWidth="1"/>
    <col min="9476" max="9476" width="5.28515625" style="1" customWidth="1"/>
    <col min="9477" max="9481" width="4.85546875" style="1" customWidth="1"/>
    <col min="9482" max="9482" width="1.42578125" style="1" customWidth="1"/>
    <col min="9483" max="9484" width="4.85546875" style="1" customWidth="1"/>
    <col min="9485" max="9485" width="2.28515625" style="1" customWidth="1"/>
    <col min="9486" max="9486" width="0.7109375" style="1" customWidth="1"/>
    <col min="9487" max="9487" width="13.140625" style="1" bestFit="1" customWidth="1"/>
    <col min="9488" max="9488" width="8.42578125" style="1" customWidth="1"/>
    <col min="9489" max="9489" width="1.85546875" style="1" customWidth="1"/>
    <col min="9490" max="9727" width="0" style="1" hidden="1" customWidth="1"/>
    <col min="9728" max="9728" width="1" style="1"/>
    <col min="9729" max="9729" width="5.85546875" style="1" customWidth="1"/>
    <col min="9730" max="9730" width="5.42578125" style="1" customWidth="1"/>
    <col min="9731" max="9731" width="10" style="1" customWidth="1"/>
    <col min="9732" max="9732" width="5.28515625" style="1" customWidth="1"/>
    <col min="9733" max="9737" width="4.85546875" style="1" customWidth="1"/>
    <col min="9738" max="9738" width="1.42578125" style="1" customWidth="1"/>
    <col min="9739" max="9740" width="4.85546875" style="1" customWidth="1"/>
    <col min="9741" max="9741" width="2.28515625" style="1" customWidth="1"/>
    <col min="9742" max="9742" width="0.7109375" style="1" customWidth="1"/>
    <col min="9743" max="9743" width="13.140625" style="1" bestFit="1" customWidth="1"/>
    <col min="9744" max="9744" width="8.42578125" style="1" customWidth="1"/>
    <col min="9745" max="9745" width="1.85546875" style="1" customWidth="1"/>
    <col min="9746" max="9983" width="0" style="1" hidden="1" customWidth="1"/>
    <col min="9984" max="9984" width="1" style="1"/>
    <col min="9985" max="9985" width="5.85546875" style="1" customWidth="1"/>
    <col min="9986" max="9986" width="5.42578125" style="1" customWidth="1"/>
    <col min="9987" max="9987" width="10" style="1" customWidth="1"/>
    <col min="9988" max="9988" width="5.28515625" style="1" customWidth="1"/>
    <col min="9989" max="9993" width="4.85546875" style="1" customWidth="1"/>
    <col min="9994" max="9994" width="1.42578125" style="1" customWidth="1"/>
    <col min="9995" max="9996" width="4.85546875" style="1" customWidth="1"/>
    <col min="9997" max="9997" width="2.28515625" style="1" customWidth="1"/>
    <col min="9998" max="9998" width="0.7109375" style="1" customWidth="1"/>
    <col min="9999" max="9999" width="13.140625" style="1" bestFit="1" customWidth="1"/>
    <col min="10000" max="10000" width="8.42578125" style="1" customWidth="1"/>
    <col min="10001" max="10001" width="1.85546875" style="1" customWidth="1"/>
    <col min="10002" max="10239" width="0" style="1" hidden="1" customWidth="1"/>
    <col min="10240" max="10240" width="1" style="1"/>
    <col min="10241" max="10241" width="5.85546875" style="1" customWidth="1"/>
    <col min="10242" max="10242" width="5.42578125" style="1" customWidth="1"/>
    <col min="10243" max="10243" width="10" style="1" customWidth="1"/>
    <col min="10244" max="10244" width="5.28515625" style="1" customWidth="1"/>
    <col min="10245" max="10249" width="4.85546875" style="1" customWidth="1"/>
    <col min="10250" max="10250" width="1.42578125" style="1" customWidth="1"/>
    <col min="10251" max="10252" width="4.85546875" style="1" customWidth="1"/>
    <col min="10253" max="10253" width="2.28515625" style="1" customWidth="1"/>
    <col min="10254" max="10254" width="0.7109375" style="1" customWidth="1"/>
    <col min="10255" max="10255" width="13.140625" style="1" bestFit="1" customWidth="1"/>
    <col min="10256" max="10256" width="8.42578125" style="1" customWidth="1"/>
    <col min="10257" max="10257" width="1.85546875" style="1" customWidth="1"/>
    <col min="10258" max="10495" width="0" style="1" hidden="1" customWidth="1"/>
    <col min="10496" max="10496" width="1" style="1"/>
    <col min="10497" max="10497" width="5.85546875" style="1" customWidth="1"/>
    <col min="10498" max="10498" width="5.42578125" style="1" customWidth="1"/>
    <col min="10499" max="10499" width="10" style="1" customWidth="1"/>
    <col min="10500" max="10500" width="5.28515625" style="1" customWidth="1"/>
    <col min="10501" max="10505" width="4.85546875" style="1" customWidth="1"/>
    <col min="10506" max="10506" width="1.42578125" style="1" customWidth="1"/>
    <col min="10507" max="10508" width="4.85546875" style="1" customWidth="1"/>
    <col min="10509" max="10509" width="2.28515625" style="1" customWidth="1"/>
    <col min="10510" max="10510" width="0.7109375" style="1" customWidth="1"/>
    <col min="10511" max="10511" width="13.140625" style="1" bestFit="1" customWidth="1"/>
    <col min="10512" max="10512" width="8.42578125" style="1" customWidth="1"/>
    <col min="10513" max="10513" width="1.85546875" style="1" customWidth="1"/>
    <col min="10514" max="10751" width="0" style="1" hidden="1" customWidth="1"/>
    <col min="10752" max="10752" width="1" style="1"/>
    <col min="10753" max="10753" width="5.85546875" style="1" customWidth="1"/>
    <col min="10754" max="10754" width="5.42578125" style="1" customWidth="1"/>
    <col min="10755" max="10755" width="10" style="1" customWidth="1"/>
    <col min="10756" max="10756" width="5.28515625" style="1" customWidth="1"/>
    <col min="10757" max="10761" width="4.85546875" style="1" customWidth="1"/>
    <col min="10762" max="10762" width="1.42578125" style="1" customWidth="1"/>
    <col min="10763" max="10764" width="4.85546875" style="1" customWidth="1"/>
    <col min="10765" max="10765" width="2.28515625" style="1" customWidth="1"/>
    <col min="10766" max="10766" width="0.7109375" style="1" customWidth="1"/>
    <col min="10767" max="10767" width="13.140625" style="1" bestFit="1" customWidth="1"/>
    <col min="10768" max="10768" width="8.42578125" style="1" customWidth="1"/>
    <col min="10769" max="10769" width="1.85546875" style="1" customWidth="1"/>
    <col min="10770" max="11007" width="0" style="1" hidden="1" customWidth="1"/>
    <col min="11008" max="11008" width="1" style="1"/>
    <col min="11009" max="11009" width="5.85546875" style="1" customWidth="1"/>
    <col min="11010" max="11010" width="5.42578125" style="1" customWidth="1"/>
    <col min="11011" max="11011" width="10" style="1" customWidth="1"/>
    <col min="11012" max="11012" width="5.28515625" style="1" customWidth="1"/>
    <col min="11013" max="11017" width="4.85546875" style="1" customWidth="1"/>
    <col min="11018" max="11018" width="1.42578125" style="1" customWidth="1"/>
    <col min="11019" max="11020" width="4.85546875" style="1" customWidth="1"/>
    <col min="11021" max="11021" width="2.28515625" style="1" customWidth="1"/>
    <col min="11022" max="11022" width="0.7109375" style="1" customWidth="1"/>
    <col min="11023" max="11023" width="13.140625" style="1" bestFit="1" customWidth="1"/>
    <col min="11024" max="11024" width="8.42578125" style="1" customWidth="1"/>
    <col min="11025" max="11025" width="1.85546875" style="1" customWidth="1"/>
    <col min="11026" max="11263" width="0" style="1" hidden="1" customWidth="1"/>
    <col min="11264" max="11264" width="1" style="1"/>
    <col min="11265" max="11265" width="5.85546875" style="1" customWidth="1"/>
    <col min="11266" max="11266" width="5.42578125" style="1" customWidth="1"/>
    <col min="11267" max="11267" width="10" style="1" customWidth="1"/>
    <col min="11268" max="11268" width="5.28515625" style="1" customWidth="1"/>
    <col min="11269" max="11273" width="4.85546875" style="1" customWidth="1"/>
    <col min="11274" max="11274" width="1.42578125" style="1" customWidth="1"/>
    <col min="11275" max="11276" width="4.85546875" style="1" customWidth="1"/>
    <col min="11277" max="11277" width="2.28515625" style="1" customWidth="1"/>
    <col min="11278" max="11278" width="0.7109375" style="1" customWidth="1"/>
    <col min="11279" max="11279" width="13.140625" style="1" bestFit="1" customWidth="1"/>
    <col min="11280" max="11280" width="8.42578125" style="1" customWidth="1"/>
    <col min="11281" max="11281" width="1.85546875" style="1" customWidth="1"/>
    <col min="11282" max="11519" width="0" style="1" hidden="1" customWidth="1"/>
    <col min="11520" max="11520" width="1" style="1"/>
    <col min="11521" max="11521" width="5.85546875" style="1" customWidth="1"/>
    <col min="11522" max="11522" width="5.42578125" style="1" customWidth="1"/>
    <col min="11523" max="11523" width="10" style="1" customWidth="1"/>
    <col min="11524" max="11524" width="5.28515625" style="1" customWidth="1"/>
    <col min="11525" max="11529" width="4.85546875" style="1" customWidth="1"/>
    <col min="11530" max="11530" width="1.42578125" style="1" customWidth="1"/>
    <col min="11531" max="11532" width="4.85546875" style="1" customWidth="1"/>
    <col min="11533" max="11533" width="2.28515625" style="1" customWidth="1"/>
    <col min="11534" max="11534" width="0.7109375" style="1" customWidth="1"/>
    <col min="11535" max="11535" width="13.140625" style="1" bestFit="1" customWidth="1"/>
    <col min="11536" max="11536" width="8.42578125" style="1" customWidth="1"/>
    <col min="11537" max="11537" width="1.85546875" style="1" customWidth="1"/>
    <col min="11538" max="11775" width="0" style="1" hidden="1" customWidth="1"/>
    <col min="11776" max="11776" width="1" style="1"/>
    <col min="11777" max="11777" width="5.85546875" style="1" customWidth="1"/>
    <col min="11778" max="11778" width="5.42578125" style="1" customWidth="1"/>
    <col min="11779" max="11779" width="10" style="1" customWidth="1"/>
    <col min="11780" max="11780" width="5.28515625" style="1" customWidth="1"/>
    <col min="11781" max="11785" width="4.85546875" style="1" customWidth="1"/>
    <col min="11786" max="11786" width="1.42578125" style="1" customWidth="1"/>
    <col min="11787" max="11788" width="4.85546875" style="1" customWidth="1"/>
    <col min="11789" max="11789" width="2.28515625" style="1" customWidth="1"/>
    <col min="11790" max="11790" width="0.7109375" style="1" customWidth="1"/>
    <col min="11791" max="11791" width="13.140625" style="1" bestFit="1" customWidth="1"/>
    <col min="11792" max="11792" width="8.42578125" style="1" customWidth="1"/>
    <col min="11793" max="11793" width="1.85546875" style="1" customWidth="1"/>
    <col min="11794" max="12031" width="0" style="1" hidden="1" customWidth="1"/>
    <col min="12032" max="12032" width="1" style="1"/>
    <col min="12033" max="12033" width="5.85546875" style="1" customWidth="1"/>
    <col min="12034" max="12034" width="5.42578125" style="1" customWidth="1"/>
    <col min="12035" max="12035" width="10" style="1" customWidth="1"/>
    <col min="12036" max="12036" width="5.28515625" style="1" customWidth="1"/>
    <col min="12037" max="12041" width="4.85546875" style="1" customWidth="1"/>
    <col min="12042" max="12042" width="1.42578125" style="1" customWidth="1"/>
    <col min="12043" max="12044" width="4.85546875" style="1" customWidth="1"/>
    <col min="12045" max="12045" width="2.28515625" style="1" customWidth="1"/>
    <col min="12046" max="12046" width="0.7109375" style="1" customWidth="1"/>
    <col min="12047" max="12047" width="13.140625" style="1" bestFit="1" customWidth="1"/>
    <col min="12048" max="12048" width="8.42578125" style="1" customWidth="1"/>
    <col min="12049" max="12049" width="1.85546875" style="1" customWidth="1"/>
    <col min="12050" max="12287" width="0" style="1" hidden="1" customWidth="1"/>
    <col min="12288" max="12288" width="1" style="1"/>
    <col min="12289" max="12289" width="5.85546875" style="1" customWidth="1"/>
    <col min="12290" max="12290" width="5.42578125" style="1" customWidth="1"/>
    <col min="12291" max="12291" width="10" style="1" customWidth="1"/>
    <col min="12292" max="12292" width="5.28515625" style="1" customWidth="1"/>
    <col min="12293" max="12297" width="4.85546875" style="1" customWidth="1"/>
    <col min="12298" max="12298" width="1.42578125" style="1" customWidth="1"/>
    <col min="12299" max="12300" width="4.85546875" style="1" customWidth="1"/>
    <col min="12301" max="12301" width="2.28515625" style="1" customWidth="1"/>
    <col min="12302" max="12302" width="0.7109375" style="1" customWidth="1"/>
    <col min="12303" max="12303" width="13.140625" style="1" bestFit="1" customWidth="1"/>
    <col min="12304" max="12304" width="8.42578125" style="1" customWidth="1"/>
    <col min="12305" max="12305" width="1.85546875" style="1" customWidth="1"/>
    <col min="12306" max="12543" width="0" style="1" hidden="1" customWidth="1"/>
    <col min="12544" max="12544" width="1" style="1"/>
    <col min="12545" max="12545" width="5.85546875" style="1" customWidth="1"/>
    <col min="12546" max="12546" width="5.42578125" style="1" customWidth="1"/>
    <col min="12547" max="12547" width="10" style="1" customWidth="1"/>
    <col min="12548" max="12548" width="5.28515625" style="1" customWidth="1"/>
    <col min="12549" max="12553" width="4.85546875" style="1" customWidth="1"/>
    <col min="12554" max="12554" width="1.42578125" style="1" customWidth="1"/>
    <col min="12555" max="12556" width="4.85546875" style="1" customWidth="1"/>
    <col min="12557" max="12557" width="2.28515625" style="1" customWidth="1"/>
    <col min="12558" max="12558" width="0.7109375" style="1" customWidth="1"/>
    <col min="12559" max="12559" width="13.140625" style="1" bestFit="1" customWidth="1"/>
    <col min="12560" max="12560" width="8.42578125" style="1" customWidth="1"/>
    <col min="12561" max="12561" width="1.85546875" style="1" customWidth="1"/>
    <col min="12562" max="12799" width="0" style="1" hidden="1" customWidth="1"/>
    <col min="12800" max="12800" width="1" style="1"/>
    <col min="12801" max="12801" width="5.85546875" style="1" customWidth="1"/>
    <col min="12802" max="12802" width="5.42578125" style="1" customWidth="1"/>
    <col min="12803" max="12803" width="10" style="1" customWidth="1"/>
    <col min="12804" max="12804" width="5.28515625" style="1" customWidth="1"/>
    <col min="12805" max="12809" width="4.85546875" style="1" customWidth="1"/>
    <col min="12810" max="12810" width="1.42578125" style="1" customWidth="1"/>
    <col min="12811" max="12812" width="4.85546875" style="1" customWidth="1"/>
    <col min="12813" max="12813" width="2.28515625" style="1" customWidth="1"/>
    <col min="12814" max="12814" width="0.7109375" style="1" customWidth="1"/>
    <col min="12815" max="12815" width="13.140625" style="1" bestFit="1" customWidth="1"/>
    <col min="12816" max="12816" width="8.42578125" style="1" customWidth="1"/>
    <col min="12817" max="12817" width="1.85546875" style="1" customWidth="1"/>
    <col min="12818" max="13055" width="0" style="1" hidden="1" customWidth="1"/>
    <col min="13056" max="13056" width="1" style="1"/>
    <col min="13057" max="13057" width="5.85546875" style="1" customWidth="1"/>
    <col min="13058" max="13058" width="5.42578125" style="1" customWidth="1"/>
    <col min="13059" max="13059" width="10" style="1" customWidth="1"/>
    <col min="13060" max="13060" width="5.28515625" style="1" customWidth="1"/>
    <col min="13061" max="13065" width="4.85546875" style="1" customWidth="1"/>
    <col min="13066" max="13066" width="1.42578125" style="1" customWidth="1"/>
    <col min="13067" max="13068" width="4.85546875" style="1" customWidth="1"/>
    <col min="13069" max="13069" width="2.28515625" style="1" customWidth="1"/>
    <col min="13070" max="13070" width="0.7109375" style="1" customWidth="1"/>
    <col min="13071" max="13071" width="13.140625" style="1" bestFit="1" customWidth="1"/>
    <col min="13072" max="13072" width="8.42578125" style="1" customWidth="1"/>
    <col min="13073" max="13073" width="1.85546875" style="1" customWidth="1"/>
    <col min="13074" max="13311" width="0" style="1" hidden="1" customWidth="1"/>
    <col min="13312" max="13312" width="1" style="1"/>
    <col min="13313" max="13313" width="5.85546875" style="1" customWidth="1"/>
    <col min="13314" max="13314" width="5.42578125" style="1" customWidth="1"/>
    <col min="13315" max="13315" width="10" style="1" customWidth="1"/>
    <col min="13316" max="13316" width="5.28515625" style="1" customWidth="1"/>
    <col min="13317" max="13321" width="4.85546875" style="1" customWidth="1"/>
    <col min="13322" max="13322" width="1.42578125" style="1" customWidth="1"/>
    <col min="13323" max="13324" width="4.85546875" style="1" customWidth="1"/>
    <col min="13325" max="13325" width="2.28515625" style="1" customWidth="1"/>
    <col min="13326" max="13326" width="0.7109375" style="1" customWidth="1"/>
    <col min="13327" max="13327" width="13.140625" style="1" bestFit="1" customWidth="1"/>
    <col min="13328" max="13328" width="8.42578125" style="1" customWidth="1"/>
    <col min="13329" max="13329" width="1.85546875" style="1" customWidth="1"/>
    <col min="13330" max="13567" width="0" style="1" hidden="1" customWidth="1"/>
    <col min="13568" max="13568" width="1" style="1"/>
    <col min="13569" max="13569" width="5.85546875" style="1" customWidth="1"/>
    <col min="13570" max="13570" width="5.42578125" style="1" customWidth="1"/>
    <col min="13571" max="13571" width="10" style="1" customWidth="1"/>
    <col min="13572" max="13572" width="5.28515625" style="1" customWidth="1"/>
    <col min="13573" max="13577" width="4.85546875" style="1" customWidth="1"/>
    <col min="13578" max="13578" width="1.42578125" style="1" customWidth="1"/>
    <col min="13579" max="13580" width="4.85546875" style="1" customWidth="1"/>
    <col min="13581" max="13581" width="2.28515625" style="1" customWidth="1"/>
    <col min="13582" max="13582" width="0.7109375" style="1" customWidth="1"/>
    <col min="13583" max="13583" width="13.140625" style="1" bestFit="1" customWidth="1"/>
    <col min="13584" max="13584" width="8.42578125" style="1" customWidth="1"/>
    <col min="13585" max="13585" width="1.85546875" style="1" customWidth="1"/>
    <col min="13586" max="13823" width="0" style="1" hidden="1" customWidth="1"/>
    <col min="13824" max="13824" width="1" style="1"/>
    <col min="13825" max="13825" width="5.85546875" style="1" customWidth="1"/>
    <col min="13826" max="13826" width="5.42578125" style="1" customWidth="1"/>
    <col min="13827" max="13827" width="10" style="1" customWidth="1"/>
    <col min="13828" max="13828" width="5.28515625" style="1" customWidth="1"/>
    <col min="13829" max="13833" width="4.85546875" style="1" customWidth="1"/>
    <col min="13834" max="13834" width="1.42578125" style="1" customWidth="1"/>
    <col min="13835" max="13836" width="4.85546875" style="1" customWidth="1"/>
    <col min="13837" max="13837" width="2.28515625" style="1" customWidth="1"/>
    <col min="13838" max="13838" width="0.7109375" style="1" customWidth="1"/>
    <col min="13839" max="13839" width="13.140625" style="1" bestFit="1" customWidth="1"/>
    <col min="13840" max="13840" width="8.42578125" style="1" customWidth="1"/>
    <col min="13841" max="13841" width="1.85546875" style="1" customWidth="1"/>
    <col min="13842" max="14079" width="0" style="1" hidden="1" customWidth="1"/>
    <col min="14080" max="14080" width="1" style="1"/>
    <col min="14081" max="14081" width="5.85546875" style="1" customWidth="1"/>
    <col min="14082" max="14082" width="5.42578125" style="1" customWidth="1"/>
    <col min="14083" max="14083" width="10" style="1" customWidth="1"/>
    <col min="14084" max="14084" width="5.28515625" style="1" customWidth="1"/>
    <col min="14085" max="14089" width="4.85546875" style="1" customWidth="1"/>
    <col min="14090" max="14090" width="1.42578125" style="1" customWidth="1"/>
    <col min="14091" max="14092" width="4.85546875" style="1" customWidth="1"/>
    <col min="14093" max="14093" width="2.28515625" style="1" customWidth="1"/>
    <col min="14094" max="14094" width="0.7109375" style="1" customWidth="1"/>
    <col min="14095" max="14095" width="13.140625" style="1" bestFit="1" customWidth="1"/>
    <col min="14096" max="14096" width="8.42578125" style="1" customWidth="1"/>
    <col min="14097" max="14097" width="1.85546875" style="1" customWidth="1"/>
    <col min="14098" max="14335" width="0" style="1" hidden="1" customWidth="1"/>
    <col min="14336" max="14336" width="1" style="1"/>
    <col min="14337" max="14337" width="5.85546875" style="1" customWidth="1"/>
    <col min="14338" max="14338" width="5.42578125" style="1" customWidth="1"/>
    <col min="14339" max="14339" width="10" style="1" customWidth="1"/>
    <col min="14340" max="14340" width="5.28515625" style="1" customWidth="1"/>
    <col min="14341" max="14345" width="4.85546875" style="1" customWidth="1"/>
    <col min="14346" max="14346" width="1.42578125" style="1" customWidth="1"/>
    <col min="14347" max="14348" width="4.85546875" style="1" customWidth="1"/>
    <col min="14349" max="14349" width="2.28515625" style="1" customWidth="1"/>
    <col min="14350" max="14350" width="0.7109375" style="1" customWidth="1"/>
    <col min="14351" max="14351" width="13.140625" style="1" bestFit="1" customWidth="1"/>
    <col min="14352" max="14352" width="8.42578125" style="1" customWidth="1"/>
    <col min="14353" max="14353" width="1.85546875" style="1" customWidth="1"/>
    <col min="14354" max="14591" width="0" style="1" hidden="1" customWidth="1"/>
    <col min="14592" max="14592" width="1" style="1"/>
    <col min="14593" max="14593" width="5.85546875" style="1" customWidth="1"/>
    <col min="14594" max="14594" width="5.42578125" style="1" customWidth="1"/>
    <col min="14595" max="14595" width="10" style="1" customWidth="1"/>
    <col min="14596" max="14596" width="5.28515625" style="1" customWidth="1"/>
    <col min="14597" max="14601" width="4.85546875" style="1" customWidth="1"/>
    <col min="14602" max="14602" width="1.42578125" style="1" customWidth="1"/>
    <col min="14603" max="14604" width="4.85546875" style="1" customWidth="1"/>
    <col min="14605" max="14605" width="2.28515625" style="1" customWidth="1"/>
    <col min="14606" max="14606" width="0.7109375" style="1" customWidth="1"/>
    <col min="14607" max="14607" width="13.140625" style="1" bestFit="1" customWidth="1"/>
    <col min="14608" max="14608" width="8.42578125" style="1" customWidth="1"/>
    <col min="14609" max="14609" width="1.85546875" style="1" customWidth="1"/>
    <col min="14610" max="14847" width="0" style="1" hidden="1" customWidth="1"/>
    <col min="14848" max="14848" width="1" style="1"/>
    <col min="14849" max="14849" width="5.85546875" style="1" customWidth="1"/>
    <col min="14850" max="14850" width="5.42578125" style="1" customWidth="1"/>
    <col min="14851" max="14851" width="10" style="1" customWidth="1"/>
    <col min="14852" max="14852" width="5.28515625" style="1" customWidth="1"/>
    <col min="14853" max="14857" width="4.85546875" style="1" customWidth="1"/>
    <col min="14858" max="14858" width="1.42578125" style="1" customWidth="1"/>
    <col min="14859" max="14860" width="4.85546875" style="1" customWidth="1"/>
    <col min="14861" max="14861" width="2.28515625" style="1" customWidth="1"/>
    <col min="14862" max="14862" width="0.7109375" style="1" customWidth="1"/>
    <col min="14863" max="14863" width="13.140625" style="1" bestFit="1" customWidth="1"/>
    <col min="14864" max="14864" width="8.42578125" style="1" customWidth="1"/>
    <col min="14865" max="14865" width="1.85546875" style="1" customWidth="1"/>
    <col min="14866" max="15103" width="0" style="1" hidden="1" customWidth="1"/>
    <col min="15104" max="15104" width="1" style="1"/>
    <col min="15105" max="15105" width="5.85546875" style="1" customWidth="1"/>
    <col min="15106" max="15106" width="5.42578125" style="1" customWidth="1"/>
    <col min="15107" max="15107" width="10" style="1" customWidth="1"/>
    <col min="15108" max="15108" width="5.28515625" style="1" customWidth="1"/>
    <col min="15109" max="15113" width="4.85546875" style="1" customWidth="1"/>
    <col min="15114" max="15114" width="1.42578125" style="1" customWidth="1"/>
    <col min="15115" max="15116" width="4.85546875" style="1" customWidth="1"/>
    <col min="15117" max="15117" width="2.28515625" style="1" customWidth="1"/>
    <col min="15118" max="15118" width="0.7109375" style="1" customWidth="1"/>
    <col min="15119" max="15119" width="13.140625" style="1" bestFit="1" customWidth="1"/>
    <col min="15120" max="15120" width="8.42578125" style="1" customWidth="1"/>
    <col min="15121" max="15121" width="1.85546875" style="1" customWidth="1"/>
    <col min="15122" max="15359" width="0" style="1" hidden="1" customWidth="1"/>
    <col min="15360" max="15360" width="1" style="1"/>
    <col min="15361" max="15361" width="5.85546875" style="1" customWidth="1"/>
    <col min="15362" max="15362" width="5.42578125" style="1" customWidth="1"/>
    <col min="15363" max="15363" width="10" style="1" customWidth="1"/>
    <col min="15364" max="15364" width="5.28515625" style="1" customWidth="1"/>
    <col min="15365" max="15369" width="4.85546875" style="1" customWidth="1"/>
    <col min="15370" max="15370" width="1.42578125" style="1" customWidth="1"/>
    <col min="15371" max="15372" width="4.85546875" style="1" customWidth="1"/>
    <col min="15373" max="15373" width="2.28515625" style="1" customWidth="1"/>
    <col min="15374" max="15374" width="0.7109375" style="1" customWidth="1"/>
    <col min="15375" max="15375" width="13.140625" style="1" bestFit="1" customWidth="1"/>
    <col min="15376" max="15376" width="8.42578125" style="1" customWidth="1"/>
    <col min="15377" max="15377" width="1.85546875" style="1" customWidth="1"/>
    <col min="15378" max="15615" width="0" style="1" hidden="1" customWidth="1"/>
    <col min="15616" max="15616" width="1" style="1"/>
    <col min="15617" max="15617" width="5.85546875" style="1" customWidth="1"/>
    <col min="15618" max="15618" width="5.42578125" style="1" customWidth="1"/>
    <col min="15619" max="15619" width="10" style="1" customWidth="1"/>
    <col min="15620" max="15620" width="5.28515625" style="1" customWidth="1"/>
    <col min="15621" max="15625" width="4.85546875" style="1" customWidth="1"/>
    <col min="15626" max="15626" width="1.42578125" style="1" customWidth="1"/>
    <col min="15627" max="15628" width="4.85546875" style="1" customWidth="1"/>
    <col min="15629" max="15629" width="2.28515625" style="1" customWidth="1"/>
    <col min="15630" max="15630" width="0.7109375" style="1" customWidth="1"/>
    <col min="15631" max="15631" width="13.140625" style="1" bestFit="1" customWidth="1"/>
    <col min="15632" max="15632" width="8.42578125" style="1" customWidth="1"/>
    <col min="15633" max="15633" width="1.85546875" style="1" customWidth="1"/>
    <col min="15634" max="15871" width="0" style="1" hidden="1" customWidth="1"/>
    <col min="15872" max="15872" width="1" style="1"/>
    <col min="15873" max="15873" width="5.85546875" style="1" customWidth="1"/>
    <col min="15874" max="15874" width="5.42578125" style="1" customWidth="1"/>
    <col min="15875" max="15875" width="10" style="1" customWidth="1"/>
    <col min="15876" max="15876" width="5.28515625" style="1" customWidth="1"/>
    <col min="15877" max="15881" width="4.85546875" style="1" customWidth="1"/>
    <col min="15882" max="15882" width="1.42578125" style="1" customWidth="1"/>
    <col min="15883" max="15884" width="4.85546875" style="1" customWidth="1"/>
    <col min="15885" max="15885" width="2.28515625" style="1" customWidth="1"/>
    <col min="15886" max="15886" width="0.7109375" style="1" customWidth="1"/>
    <col min="15887" max="15887" width="13.140625" style="1" bestFit="1" customWidth="1"/>
    <col min="15888" max="15888" width="8.42578125" style="1" customWidth="1"/>
    <col min="15889" max="15889" width="1.85546875" style="1" customWidth="1"/>
    <col min="15890" max="16127" width="0" style="1" hidden="1" customWidth="1"/>
    <col min="16128" max="16128" width="1" style="1"/>
    <col min="16129" max="16129" width="5.85546875" style="1" customWidth="1"/>
    <col min="16130" max="16130" width="5.42578125" style="1" customWidth="1"/>
    <col min="16131" max="16131" width="10" style="1" customWidth="1"/>
    <col min="16132" max="16132" width="5.28515625" style="1" customWidth="1"/>
    <col min="16133" max="16137" width="4.85546875" style="1" customWidth="1"/>
    <col min="16138" max="16138" width="1.42578125" style="1" customWidth="1"/>
    <col min="16139" max="16140" width="4.85546875" style="1" customWidth="1"/>
    <col min="16141" max="16141" width="2.28515625" style="1" customWidth="1"/>
    <col min="16142" max="16142" width="0.7109375" style="1" customWidth="1"/>
    <col min="16143" max="16143" width="13.140625" style="1" bestFit="1" customWidth="1"/>
    <col min="16144" max="16144" width="8.42578125" style="1" customWidth="1"/>
    <col min="16145" max="16145" width="1.85546875" style="1" customWidth="1"/>
    <col min="16146" max="16383" width="0" style="1" hidden="1" customWidth="1"/>
    <col min="16384" max="16384" width="1" style="1"/>
  </cols>
  <sheetData>
    <row r="1" spans="1:16" ht="24" x14ac:dyDescent="0.55000000000000004">
      <c r="P1" s="2"/>
    </row>
    <row r="2" spans="1:16" x14ac:dyDescent="0.5">
      <c r="A2" s="3" t="s">
        <v>0</v>
      </c>
      <c r="B2" s="3"/>
      <c r="C2" s="3"/>
      <c r="D2" s="3"/>
      <c r="E2" s="731" t="s">
        <v>1</v>
      </c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</row>
    <row r="3" spans="1:16" x14ac:dyDescent="0.5">
      <c r="A3" s="729" t="s">
        <v>2</v>
      </c>
      <c r="B3" s="4"/>
      <c r="C3" s="515" t="s">
        <v>3</v>
      </c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4"/>
    </row>
    <row r="4" spans="1:16" x14ac:dyDescent="0.5">
      <c r="A4" s="4" t="s">
        <v>4</v>
      </c>
      <c r="B4" s="4"/>
      <c r="C4" s="516" t="s">
        <v>5</v>
      </c>
      <c r="D4" s="517"/>
      <c r="E4" s="517"/>
      <c r="F4" s="517"/>
      <c r="G4" s="517"/>
      <c r="H4" s="517"/>
      <c r="I4" s="517"/>
      <c r="J4" s="5"/>
      <c r="K4" s="5" t="s">
        <v>6</v>
      </c>
      <c r="L4" s="5"/>
      <c r="M4" s="4"/>
      <c r="N4" s="4"/>
      <c r="O4" s="518" t="s">
        <v>5</v>
      </c>
      <c r="P4" s="518"/>
    </row>
    <row r="5" spans="1:16" ht="22.5" thickBot="1" x14ac:dyDescent="0.55000000000000004">
      <c r="A5" s="6" t="s">
        <v>7</v>
      </c>
      <c r="B5" s="6"/>
      <c r="C5" s="6"/>
      <c r="D5" s="730" t="s">
        <v>8</v>
      </c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30"/>
      <c r="P5" s="7"/>
    </row>
    <row r="6" spans="1:16" ht="43.5" customHeight="1" thickTop="1" thickBot="1" x14ac:dyDescent="0.55000000000000004">
      <c r="A6" s="8" t="s">
        <v>9</v>
      </c>
      <c r="B6" s="519" t="s">
        <v>10</v>
      </c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1"/>
      <c r="O6" s="9" t="s">
        <v>11</v>
      </c>
      <c r="P6" s="8" t="s">
        <v>12</v>
      </c>
    </row>
    <row r="7" spans="1:16" ht="22.5" thickTop="1" x14ac:dyDescent="0.5">
      <c r="A7" s="10"/>
      <c r="B7" s="506" t="s">
        <v>13</v>
      </c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8"/>
      <c r="O7" s="11"/>
      <c r="P7" s="12"/>
    </row>
    <row r="8" spans="1:16" x14ac:dyDescent="0.5">
      <c r="A8" s="13">
        <v>1</v>
      </c>
      <c r="B8" s="14" t="str">
        <f>'[1]ปร.4 อาคาร'!C6</f>
        <v>ปรับปรุงอาคารอุตสาหกรรมเกษตร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8"/>
      <c r="P8" s="19"/>
    </row>
    <row r="9" spans="1:16" x14ac:dyDescent="0.5">
      <c r="A9" s="13">
        <v>2</v>
      </c>
      <c r="B9" s="20" t="s">
        <v>14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8"/>
      <c r="P9" s="19"/>
    </row>
    <row r="10" spans="1:16" x14ac:dyDescent="0.5">
      <c r="A10" s="13">
        <v>3</v>
      </c>
      <c r="B10" s="20" t="s">
        <v>15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1">
        <f>'[1]ปร.5 ค่าใช้จ่ายพิเศษ'!R20</f>
        <v>0</v>
      </c>
      <c r="P10" s="19"/>
    </row>
    <row r="11" spans="1:16" x14ac:dyDescent="0.5">
      <c r="A11" s="13"/>
      <c r="B11" s="20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8"/>
      <c r="P11" s="22"/>
    </row>
    <row r="12" spans="1:16" x14ac:dyDescent="0.5">
      <c r="A12" s="13"/>
      <c r="B12" s="20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21"/>
      <c r="P12" s="22"/>
    </row>
    <row r="13" spans="1:16" x14ac:dyDescent="0.5">
      <c r="A13" s="19"/>
      <c r="B13" s="509"/>
      <c r="C13" s="510"/>
      <c r="D13" s="510"/>
      <c r="E13" s="510"/>
      <c r="F13" s="510"/>
      <c r="G13" s="510"/>
      <c r="H13" s="510"/>
      <c r="I13" s="510"/>
      <c r="J13" s="510"/>
      <c r="K13" s="511"/>
      <c r="L13" s="511"/>
      <c r="M13" s="511"/>
      <c r="N13" s="512"/>
      <c r="O13" s="23"/>
      <c r="P13" s="22"/>
    </row>
    <row r="14" spans="1:16" ht="22.5" thickBot="1" x14ac:dyDescent="0.55000000000000004">
      <c r="A14" s="19"/>
      <c r="B14" s="509"/>
      <c r="C14" s="510"/>
      <c r="D14" s="510"/>
      <c r="E14" s="510"/>
      <c r="F14" s="510"/>
      <c r="G14" s="510"/>
      <c r="H14" s="510"/>
      <c r="I14" s="510"/>
      <c r="J14" s="510"/>
      <c r="K14" s="513" t="s">
        <v>16</v>
      </c>
      <c r="L14" s="513"/>
      <c r="M14" s="513"/>
      <c r="N14" s="514"/>
      <c r="O14" s="24">
        <f>SUM(O8:O12)</f>
        <v>0</v>
      </c>
      <c r="P14" s="22"/>
    </row>
    <row r="15" spans="1:16" ht="23.25" thickTop="1" thickBot="1" x14ac:dyDescent="0.55000000000000004">
      <c r="A15" s="22"/>
      <c r="B15" s="25"/>
      <c r="C15" s="16"/>
      <c r="D15" s="16"/>
      <c r="E15" s="513" t="s">
        <v>17</v>
      </c>
      <c r="F15" s="513"/>
      <c r="G15" s="513"/>
      <c r="H15" s="513"/>
      <c r="I15" s="513"/>
      <c r="J15" s="513"/>
      <c r="K15" s="513"/>
      <c r="L15" s="513"/>
      <c r="M15" s="513"/>
      <c r="N15" s="17"/>
      <c r="O15" s="24">
        <f>FLOOR(O14,100)</f>
        <v>0</v>
      </c>
      <c r="P15" s="22" t="s">
        <v>18</v>
      </c>
    </row>
    <row r="16" spans="1:16" ht="22.5" thickTop="1" x14ac:dyDescent="0.5">
      <c r="A16" s="22"/>
      <c r="B16" s="499" t="str">
        <f>"รวมเป็นเงินทั้งสิ้น "&amp;BAHTTEXT(O15)</f>
        <v>รวมเป็นเงินทั้งสิ้น ศูนย์บาทถ้วน</v>
      </c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1"/>
      <c r="O16" s="26"/>
      <c r="P16" s="27"/>
    </row>
    <row r="17" spans="1:16" x14ac:dyDescent="0.5">
      <c r="A17" s="28"/>
      <c r="B17" s="502"/>
      <c r="C17" s="503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29"/>
      <c r="O17" s="30"/>
      <c r="P17" s="31"/>
    </row>
    <row r="18" spans="1:16" x14ac:dyDescent="0.5">
      <c r="A18" s="32" t="s">
        <v>19</v>
      </c>
      <c r="B18" s="33"/>
      <c r="D18" s="505"/>
      <c r="E18" s="505"/>
      <c r="F18" s="505"/>
      <c r="G18" s="505"/>
      <c r="H18" s="32"/>
      <c r="I18" s="32"/>
      <c r="J18" s="32"/>
      <c r="K18" s="32"/>
      <c r="L18" s="32" t="s">
        <v>371</v>
      </c>
      <c r="M18" s="32"/>
      <c r="N18" s="32"/>
      <c r="O18" s="32"/>
      <c r="P18" s="32"/>
    </row>
    <row r="19" spans="1:16" x14ac:dyDescent="0.5"/>
    <row r="20" spans="1:16" x14ac:dyDescent="0.5"/>
    <row r="21" spans="1:16" x14ac:dyDescent="0.5"/>
    <row r="22" spans="1:16" x14ac:dyDescent="0.5"/>
    <row r="23" spans="1:16" x14ac:dyDescent="0.5"/>
    <row r="24" spans="1:16" x14ac:dyDescent="0.5"/>
    <row r="25" spans="1:16" x14ac:dyDescent="0.5"/>
    <row r="26" spans="1:16" x14ac:dyDescent="0.5"/>
    <row r="27" spans="1:16" x14ac:dyDescent="0.5"/>
    <row r="28" spans="1:16" x14ac:dyDescent="0.5"/>
    <row r="29" spans="1:16" x14ac:dyDescent="0.5"/>
    <row r="30" spans="1:16" x14ac:dyDescent="0.5"/>
    <row r="31" spans="1:16" x14ac:dyDescent="0.5"/>
    <row r="32" spans="1:16" x14ac:dyDescent="0.5"/>
    <row r="33" x14ac:dyDescent="0.5"/>
    <row r="34" x14ac:dyDescent="0.5"/>
    <row r="35" x14ac:dyDescent="0.5"/>
    <row r="36" x14ac:dyDescent="0.5"/>
    <row r="37" x14ac:dyDescent="0.5"/>
    <row r="38" x14ac:dyDescent="0.5"/>
    <row r="39" x14ac:dyDescent="0.5"/>
    <row r="40" x14ac:dyDescent="0.5"/>
    <row r="41" x14ac:dyDescent="0.5"/>
    <row r="42" x14ac:dyDescent="0.5"/>
    <row r="43" x14ac:dyDescent="0.5"/>
    <row r="44" x14ac:dyDescent="0.5"/>
    <row r="45" x14ac:dyDescent="0.5"/>
    <row r="46" x14ac:dyDescent="0.5"/>
    <row r="47" x14ac:dyDescent="0.5"/>
    <row r="48" x14ac:dyDescent="0.5"/>
    <row r="49" x14ac:dyDescent="0.5"/>
    <row r="50" x14ac:dyDescent="0.5"/>
    <row r="51" x14ac:dyDescent="0.5"/>
    <row r="52" x14ac:dyDescent="0.5"/>
    <row r="53" x14ac:dyDescent="0.5"/>
    <row r="54" x14ac:dyDescent="0.5"/>
    <row r="55" x14ac:dyDescent="0.5"/>
    <row r="56" x14ac:dyDescent="0.5"/>
    <row r="57" x14ac:dyDescent="0.5"/>
  </sheetData>
  <mergeCells count="16">
    <mergeCell ref="B6:N6"/>
    <mergeCell ref="E2:P2"/>
    <mergeCell ref="C3:O3"/>
    <mergeCell ref="C4:I4"/>
    <mergeCell ref="O4:P4"/>
    <mergeCell ref="D5:O5"/>
    <mergeCell ref="B16:N16"/>
    <mergeCell ref="B17:D17"/>
    <mergeCell ref="E17:M17"/>
    <mergeCell ref="D18:G18"/>
    <mergeCell ref="B7:N7"/>
    <mergeCell ref="B13:J13"/>
    <mergeCell ref="K13:N13"/>
    <mergeCell ref="B14:J14"/>
    <mergeCell ref="K14:N14"/>
    <mergeCell ref="E15:M15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C1C0-B77A-4970-947F-F899D6509EEF}">
  <sheetPr>
    <tabColor rgb="FFFF00FF"/>
  </sheetPr>
  <dimension ref="A1:W119"/>
  <sheetViews>
    <sheetView view="pageBreakPreview" topLeftCell="A19" zoomScale="130" zoomScaleNormal="100" zoomScaleSheetLayoutView="130" workbookViewId="0">
      <selection activeCell="I7" sqref="I7:V7"/>
    </sheetView>
  </sheetViews>
  <sheetFormatPr defaultColWidth="0" defaultRowHeight="21.75" zeroHeight="1" x14ac:dyDescent="0.5"/>
  <cols>
    <col min="1" max="1" width="6.42578125" style="1" customWidth="1"/>
    <col min="2" max="4" width="4.140625" style="1" customWidth="1"/>
    <col min="5" max="5" width="4.28515625" style="1" customWidth="1"/>
    <col min="6" max="7" width="4.140625" style="1" customWidth="1"/>
    <col min="8" max="8" width="1.42578125" style="1" customWidth="1"/>
    <col min="9" max="9" width="4.28515625" style="1" customWidth="1"/>
    <col min="10" max="10" width="4.7109375" style="1" customWidth="1"/>
    <col min="11" max="13" width="4.140625" style="1" customWidth="1"/>
    <col min="14" max="14" width="8.7109375" style="1" customWidth="1"/>
    <col min="15" max="15" width="9.28515625" style="1" customWidth="1"/>
    <col min="16" max="16" width="0.5703125" style="1" hidden="1"/>
    <col min="17" max="17" width="1.140625" style="1" customWidth="1"/>
    <col min="18" max="22" width="4.140625" style="1" customWidth="1"/>
    <col min="23" max="23" width="1.7109375" style="1" customWidth="1"/>
    <col min="24" max="256" width="0" style="1" hidden="1"/>
    <col min="257" max="257" width="6.42578125" style="1" customWidth="1"/>
    <col min="258" max="260" width="4.140625" style="1" customWidth="1"/>
    <col min="261" max="261" width="4.28515625" style="1" customWidth="1"/>
    <col min="262" max="263" width="4.140625" style="1" customWidth="1"/>
    <col min="264" max="264" width="1.42578125" style="1" customWidth="1"/>
    <col min="265" max="265" width="4.28515625" style="1" customWidth="1"/>
    <col min="266" max="266" width="4.7109375" style="1" customWidth="1"/>
    <col min="267" max="269" width="4.140625" style="1" customWidth="1"/>
    <col min="270" max="270" width="8.7109375" style="1" customWidth="1"/>
    <col min="271" max="271" width="9.28515625" style="1" customWidth="1"/>
    <col min="272" max="272" width="0" style="1" hidden="1"/>
    <col min="273" max="273" width="1.140625" style="1" customWidth="1"/>
    <col min="274" max="278" width="4.140625" style="1" customWidth="1"/>
    <col min="279" max="279" width="1.7109375" style="1" customWidth="1"/>
    <col min="280" max="512" width="0" style="1" hidden="1"/>
    <col min="513" max="513" width="6.42578125" style="1" customWidth="1"/>
    <col min="514" max="516" width="4.140625" style="1" customWidth="1"/>
    <col min="517" max="517" width="4.28515625" style="1" customWidth="1"/>
    <col min="518" max="519" width="4.140625" style="1" customWidth="1"/>
    <col min="520" max="520" width="1.42578125" style="1" customWidth="1"/>
    <col min="521" max="521" width="4.28515625" style="1" customWidth="1"/>
    <col min="522" max="522" width="4.7109375" style="1" customWidth="1"/>
    <col min="523" max="525" width="4.140625" style="1" customWidth="1"/>
    <col min="526" max="526" width="8.7109375" style="1" customWidth="1"/>
    <col min="527" max="527" width="9.28515625" style="1" customWidth="1"/>
    <col min="528" max="528" width="0" style="1" hidden="1"/>
    <col min="529" max="529" width="1.140625" style="1" customWidth="1"/>
    <col min="530" max="534" width="4.140625" style="1" customWidth="1"/>
    <col min="535" max="535" width="1.7109375" style="1" customWidth="1"/>
    <col min="536" max="768" width="0" style="1" hidden="1"/>
    <col min="769" max="769" width="6.42578125" style="1" customWidth="1"/>
    <col min="770" max="772" width="4.140625" style="1" customWidth="1"/>
    <col min="773" max="773" width="4.28515625" style="1" customWidth="1"/>
    <col min="774" max="775" width="4.140625" style="1" customWidth="1"/>
    <col min="776" max="776" width="1.42578125" style="1" customWidth="1"/>
    <col min="777" max="777" width="4.28515625" style="1" customWidth="1"/>
    <col min="778" max="778" width="4.7109375" style="1" customWidth="1"/>
    <col min="779" max="781" width="4.140625" style="1" customWidth="1"/>
    <col min="782" max="782" width="8.7109375" style="1" customWidth="1"/>
    <col min="783" max="783" width="9.28515625" style="1" customWidth="1"/>
    <col min="784" max="784" width="0" style="1" hidden="1"/>
    <col min="785" max="785" width="1.140625" style="1" customWidth="1"/>
    <col min="786" max="790" width="4.140625" style="1" customWidth="1"/>
    <col min="791" max="791" width="1.7109375" style="1" customWidth="1"/>
    <col min="792" max="1024" width="0" style="1" hidden="1"/>
    <col min="1025" max="1025" width="6.42578125" style="1" customWidth="1"/>
    <col min="1026" max="1028" width="4.140625" style="1" customWidth="1"/>
    <col min="1029" max="1029" width="4.28515625" style="1" customWidth="1"/>
    <col min="1030" max="1031" width="4.140625" style="1" customWidth="1"/>
    <col min="1032" max="1032" width="1.42578125" style="1" customWidth="1"/>
    <col min="1033" max="1033" width="4.28515625" style="1" customWidth="1"/>
    <col min="1034" max="1034" width="4.7109375" style="1" customWidth="1"/>
    <col min="1035" max="1037" width="4.140625" style="1" customWidth="1"/>
    <col min="1038" max="1038" width="8.7109375" style="1" customWidth="1"/>
    <col min="1039" max="1039" width="9.28515625" style="1" customWidth="1"/>
    <col min="1040" max="1040" width="0" style="1" hidden="1"/>
    <col min="1041" max="1041" width="1.140625" style="1" customWidth="1"/>
    <col min="1042" max="1046" width="4.140625" style="1" customWidth="1"/>
    <col min="1047" max="1047" width="1.7109375" style="1" customWidth="1"/>
    <col min="1048" max="1280" width="0" style="1" hidden="1"/>
    <col min="1281" max="1281" width="6.42578125" style="1" customWidth="1"/>
    <col min="1282" max="1284" width="4.140625" style="1" customWidth="1"/>
    <col min="1285" max="1285" width="4.28515625" style="1" customWidth="1"/>
    <col min="1286" max="1287" width="4.140625" style="1" customWidth="1"/>
    <col min="1288" max="1288" width="1.42578125" style="1" customWidth="1"/>
    <col min="1289" max="1289" width="4.28515625" style="1" customWidth="1"/>
    <col min="1290" max="1290" width="4.7109375" style="1" customWidth="1"/>
    <col min="1291" max="1293" width="4.140625" style="1" customWidth="1"/>
    <col min="1294" max="1294" width="8.7109375" style="1" customWidth="1"/>
    <col min="1295" max="1295" width="9.28515625" style="1" customWidth="1"/>
    <col min="1296" max="1296" width="0" style="1" hidden="1"/>
    <col min="1297" max="1297" width="1.140625" style="1" customWidth="1"/>
    <col min="1298" max="1302" width="4.140625" style="1" customWidth="1"/>
    <col min="1303" max="1303" width="1.7109375" style="1" customWidth="1"/>
    <col min="1304" max="1536" width="0" style="1" hidden="1"/>
    <col min="1537" max="1537" width="6.42578125" style="1" customWidth="1"/>
    <col min="1538" max="1540" width="4.140625" style="1" customWidth="1"/>
    <col min="1541" max="1541" width="4.28515625" style="1" customWidth="1"/>
    <col min="1542" max="1543" width="4.140625" style="1" customWidth="1"/>
    <col min="1544" max="1544" width="1.42578125" style="1" customWidth="1"/>
    <col min="1545" max="1545" width="4.28515625" style="1" customWidth="1"/>
    <col min="1546" max="1546" width="4.7109375" style="1" customWidth="1"/>
    <col min="1547" max="1549" width="4.140625" style="1" customWidth="1"/>
    <col min="1550" max="1550" width="8.7109375" style="1" customWidth="1"/>
    <col min="1551" max="1551" width="9.28515625" style="1" customWidth="1"/>
    <col min="1552" max="1552" width="0" style="1" hidden="1"/>
    <col min="1553" max="1553" width="1.140625" style="1" customWidth="1"/>
    <col min="1554" max="1558" width="4.140625" style="1" customWidth="1"/>
    <col min="1559" max="1559" width="1.7109375" style="1" customWidth="1"/>
    <col min="1560" max="1792" width="0" style="1" hidden="1"/>
    <col min="1793" max="1793" width="6.42578125" style="1" customWidth="1"/>
    <col min="1794" max="1796" width="4.140625" style="1" customWidth="1"/>
    <col min="1797" max="1797" width="4.28515625" style="1" customWidth="1"/>
    <col min="1798" max="1799" width="4.140625" style="1" customWidth="1"/>
    <col min="1800" max="1800" width="1.42578125" style="1" customWidth="1"/>
    <col min="1801" max="1801" width="4.28515625" style="1" customWidth="1"/>
    <col min="1802" max="1802" width="4.7109375" style="1" customWidth="1"/>
    <col min="1803" max="1805" width="4.140625" style="1" customWidth="1"/>
    <col min="1806" max="1806" width="8.7109375" style="1" customWidth="1"/>
    <col min="1807" max="1807" width="9.28515625" style="1" customWidth="1"/>
    <col min="1808" max="1808" width="0" style="1" hidden="1"/>
    <col min="1809" max="1809" width="1.140625" style="1" customWidth="1"/>
    <col min="1810" max="1814" width="4.140625" style="1" customWidth="1"/>
    <col min="1815" max="1815" width="1.7109375" style="1" customWidth="1"/>
    <col min="1816" max="2048" width="0" style="1" hidden="1"/>
    <col min="2049" max="2049" width="6.42578125" style="1" customWidth="1"/>
    <col min="2050" max="2052" width="4.140625" style="1" customWidth="1"/>
    <col min="2053" max="2053" width="4.28515625" style="1" customWidth="1"/>
    <col min="2054" max="2055" width="4.140625" style="1" customWidth="1"/>
    <col min="2056" max="2056" width="1.42578125" style="1" customWidth="1"/>
    <col min="2057" max="2057" width="4.28515625" style="1" customWidth="1"/>
    <col min="2058" max="2058" width="4.7109375" style="1" customWidth="1"/>
    <col min="2059" max="2061" width="4.140625" style="1" customWidth="1"/>
    <col min="2062" max="2062" width="8.7109375" style="1" customWidth="1"/>
    <col min="2063" max="2063" width="9.28515625" style="1" customWidth="1"/>
    <col min="2064" max="2064" width="0" style="1" hidden="1"/>
    <col min="2065" max="2065" width="1.140625" style="1" customWidth="1"/>
    <col min="2066" max="2070" width="4.140625" style="1" customWidth="1"/>
    <col min="2071" max="2071" width="1.7109375" style="1" customWidth="1"/>
    <col min="2072" max="2304" width="0" style="1" hidden="1"/>
    <col min="2305" max="2305" width="6.42578125" style="1" customWidth="1"/>
    <col min="2306" max="2308" width="4.140625" style="1" customWidth="1"/>
    <col min="2309" max="2309" width="4.28515625" style="1" customWidth="1"/>
    <col min="2310" max="2311" width="4.140625" style="1" customWidth="1"/>
    <col min="2312" max="2312" width="1.42578125" style="1" customWidth="1"/>
    <col min="2313" max="2313" width="4.28515625" style="1" customWidth="1"/>
    <col min="2314" max="2314" width="4.7109375" style="1" customWidth="1"/>
    <col min="2315" max="2317" width="4.140625" style="1" customWidth="1"/>
    <col min="2318" max="2318" width="8.7109375" style="1" customWidth="1"/>
    <col min="2319" max="2319" width="9.28515625" style="1" customWidth="1"/>
    <col min="2320" max="2320" width="0" style="1" hidden="1"/>
    <col min="2321" max="2321" width="1.140625" style="1" customWidth="1"/>
    <col min="2322" max="2326" width="4.140625" style="1" customWidth="1"/>
    <col min="2327" max="2327" width="1.7109375" style="1" customWidth="1"/>
    <col min="2328" max="2560" width="0" style="1" hidden="1"/>
    <col min="2561" max="2561" width="6.42578125" style="1" customWidth="1"/>
    <col min="2562" max="2564" width="4.140625" style="1" customWidth="1"/>
    <col min="2565" max="2565" width="4.28515625" style="1" customWidth="1"/>
    <col min="2566" max="2567" width="4.140625" style="1" customWidth="1"/>
    <col min="2568" max="2568" width="1.42578125" style="1" customWidth="1"/>
    <col min="2569" max="2569" width="4.28515625" style="1" customWidth="1"/>
    <col min="2570" max="2570" width="4.7109375" style="1" customWidth="1"/>
    <col min="2571" max="2573" width="4.140625" style="1" customWidth="1"/>
    <col min="2574" max="2574" width="8.7109375" style="1" customWidth="1"/>
    <col min="2575" max="2575" width="9.28515625" style="1" customWidth="1"/>
    <col min="2576" max="2576" width="0" style="1" hidden="1"/>
    <col min="2577" max="2577" width="1.140625" style="1" customWidth="1"/>
    <col min="2578" max="2582" width="4.140625" style="1" customWidth="1"/>
    <col min="2583" max="2583" width="1.7109375" style="1" customWidth="1"/>
    <col min="2584" max="2816" width="0" style="1" hidden="1"/>
    <col min="2817" max="2817" width="6.42578125" style="1" customWidth="1"/>
    <col min="2818" max="2820" width="4.140625" style="1" customWidth="1"/>
    <col min="2821" max="2821" width="4.28515625" style="1" customWidth="1"/>
    <col min="2822" max="2823" width="4.140625" style="1" customWidth="1"/>
    <col min="2824" max="2824" width="1.42578125" style="1" customWidth="1"/>
    <col min="2825" max="2825" width="4.28515625" style="1" customWidth="1"/>
    <col min="2826" max="2826" width="4.7109375" style="1" customWidth="1"/>
    <col min="2827" max="2829" width="4.140625" style="1" customWidth="1"/>
    <col min="2830" max="2830" width="8.7109375" style="1" customWidth="1"/>
    <col min="2831" max="2831" width="9.28515625" style="1" customWidth="1"/>
    <col min="2832" max="2832" width="0" style="1" hidden="1"/>
    <col min="2833" max="2833" width="1.140625" style="1" customWidth="1"/>
    <col min="2834" max="2838" width="4.140625" style="1" customWidth="1"/>
    <col min="2839" max="2839" width="1.7109375" style="1" customWidth="1"/>
    <col min="2840" max="3072" width="0" style="1" hidden="1"/>
    <col min="3073" max="3073" width="6.42578125" style="1" customWidth="1"/>
    <col min="3074" max="3076" width="4.140625" style="1" customWidth="1"/>
    <col min="3077" max="3077" width="4.28515625" style="1" customWidth="1"/>
    <col min="3078" max="3079" width="4.140625" style="1" customWidth="1"/>
    <col min="3080" max="3080" width="1.42578125" style="1" customWidth="1"/>
    <col min="3081" max="3081" width="4.28515625" style="1" customWidth="1"/>
    <col min="3082" max="3082" width="4.7109375" style="1" customWidth="1"/>
    <col min="3083" max="3085" width="4.140625" style="1" customWidth="1"/>
    <col min="3086" max="3086" width="8.7109375" style="1" customWidth="1"/>
    <col min="3087" max="3087" width="9.28515625" style="1" customWidth="1"/>
    <col min="3088" max="3088" width="0" style="1" hidden="1"/>
    <col min="3089" max="3089" width="1.140625" style="1" customWidth="1"/>
    <col min="3090" max="3094" width="4.140625" style="1" customWidth="1"/>
    <col min="3095" max="3095" width="1.7109375" style="1" customWidth="1"/>
    <col min="3096" max="3328" width="0" style="1" hidden="1"/>
    <col min="3329" max="3329" width="6.42578125" style="1" customWidth="1"/>
    <col min="3330" max="3332" width="4.140625" style="1" customWidth="1"/>
    <col min="3333" max="3333" width="4.28515625" style="1" customWidth="1"/>
    <col min="3334" max="3335" width="4.140625" style="1" customWidth="1"/>
    <col min="3336" max="3336" width="1.42578125" style="1" customWidth="1"/>
    <col min="3337" max="3337" width="4.28515625" style="1" customWidth="1"/>
    <col min="3338" max="3338" width="4.7109375" style="1" customWidth="1"/>
    <col min="3339" max="3341" width="4.140625" style="1" customWidth="1"/>
    <col min="3342" max="3342" width="8.7109375" style="1" customWidth="1"/>
    <col min="3343" max="3343" width="9.28515625" style="1" customWidth="1"/>
    <col min="3344" max="3344" width="0" style="1" hidden="1"/>
    <col min="3345" max="3345" width="1.140625" style="1" customWidth="1"/>
    <col min="3346" max="3350" width="4.140625" style="1" customWidth="1"/>
    <col min="3351" max="3351" width="1.7109375" style="1" customWidth="1"/>
    <col min="3352" max="3584" width="0" style="1" hidden="1"/>
    <col min="3585" max="3585" width="6.42578125" style="1" customWidth="1"/>
    <col min="3586" max="3588" width="4.140625" style="1" customWidth="1"/>
    <col min="3589" max="3589" width="4.28515625" style="1" customWidth="1"/>
    <col min="3590" max="3591" width="4.140625" style="1" customWidth="1"/>
    <col min="3592" max="3592" width="1.42578125" style="1" customWidth="1"/>
    <col min="3593" max="3593" width="4.28515625" style="1" customWidth="1"/>
    <col min="3594" max="3594" width="4.7109375" style="1" customWidth="1"/>
    <col min="3595" max="3597" width="4.140625" style="1" customWidth="1"/>
    <col min="3598" max="3598" width="8.7109375" style="1" customWidth="1"/>
    <col min="3599" max="3599" width="9.28515625" style="1" customWidth="1"/>
    <col min="3600" max="3600" width="0" style="1" hidden="1"/>
    <col min="3601" max="3601" width="1.140625" style="1" customWidth="1"/>
    <col min="3602" max="3606" width="4.140625" style="1" customWidth="1"/>
    <col min="3607" max="3607" width="1.7109375" style="1" customWidth="1"/>
    <col min="3608" max="3840" width="0" style="1" hidden="1"/>
    <col min="3841" max="3841" width="6.42578125" style="1" customWidth="1"/>
    <col min="3842" max="3844" width="4.140625" style="1" customWidth="1"/>
    <col min="3845" max="3845" width="4.28515625" style="1" customWidth="1"/>
    <col min="3846" max="3847" width="4.140625" style="1" customWidth="1"/>
    <col min="3848" max="3848" width="1.42578125" style="1" customWidth="1"/>
    <col min="3849" max="3849" width="4.28515625" style="1" customWidth="1"/>
    <col min="3850" max="3850" width="4.7109375" style="1" customWidth="1"/>
    <col min="3851" max="3853" width="4.140625" style="1" customWidth="1"/>
    <col min="3854" max="3854" width="8.7109375" style="1" customWidth="1"/>
    <col min="3855" max="3855" width="9.28515625" style="1" customWidth="1"/>
    <col min="3856" max="3856" width="0" style="1" hidden="1"/>
    <col min="3857" max="3857" width="1.140625" style="1" customWidth="1"/>
    <col min="3858" max="3862" width="4.140625" style="1" customWidth="1"/>
    <col min="3863" max="3863" width="1.7109375" style="1" customWidth="1"/>
    <col min="3864" max="4096" width="0" style="1" hidden="1"/>
    <col min="4097" max="4097" width="6.42578125" style="1" customWidth="1"/>
    <col min="4098" max="4100" width="4.140625" style="1" customWidth="1"/>
    <col min="4101" max="4101" width="4.28515625" style="1" customWidth="1"/>
    <col min="4102" max="4103" width="4.140625" style="1" customWidth="1"/>
    <col min="4104" max="4104" width="1.42578125" style="1" customWidth="1"/>
    <col min="4105" max="4105" width="4.28515625" style="1" customWidth="1"/>
    <col min="4106" max="4106" width="4.7109375" style="1" customWidth="1"/>
    <col min="4107" max="4109" width="4.140625" style="1" customWidth="1"/>
    <col min="4110" max="4110" width="8.7109375" style="1" customWidth="1"/>
    <col min="4111" max="4111" width="9.28515625" style="1" customWidth="1"/>
    <col min="4112" max="4112" width="0" style="1" hidden="1"/>
    <col min="4113" max="4113" width="1.140625" style="1" customWidth="1"/>
    <col min="4114" max="4118" width="4.140625" style="1" customWidth="1"/>
    <col min="4119" max="4119" width="1.7109375" style="1" customWidth="1"/>
    <col min="4120" max="4352" width="0" style="1" hidden="1"/>
    <col min="4353" max="4353" width="6.42578125" style="1" customWidth="1"/>
    <col min="4354" max="4356" width="4.140625" style="1" customWidth="1"/>
    <col min="4357" max="4357" width="4.28515625" style="1" customWidth="1"/>
    <col min="4358" max="4359" width="4.140625" style="1" customWidth="1"/>
    <col min="4360" max="4360" width="1.42578125" style="1" customWidth="1"/>
    <col min="4361" max="4361" width="4.28515625" style="1" customWidth="1"/>
    <col min="4362" max="4362" width="4.7109375" style="1" customWidth="1"/>
    <col min="4363" max="4365" width="4.140625" style="1" customWidth="1"/>
    <col min="4366" max="4366" width="8.7109375" style="1" customWidth="1"/>
    <col min="4367" max="4367" width="9.28515625" style="1" customWidth="1"/>
    <col min="4368" max="4368" width="0" style="1" hidden="1"/>
    <col min="4369" max="4369" width="1.140625" style="1" customWidth="1"/>
    <col min="4370" max="4374" width="4.140625" style="1" customWidth="1"/>
    <col min="4375" max="4375" width="1.7109375" style="1" customWidth="1"/>
    <col min="4376" max="4608" width="0" style="1" hidden="1"/>
    <col min="4609" max="4609" width="6.42578125" style="1" customWidth="1"/>
    <col min="4610" max="4612" width="4.140625" style="1" customWidth="1"/>
    <col min="4613" max="4613" width="4.28515625" style="1" customWidth="1"/>
    <col min="4614" max="4615" width="4.140625" style="1" customWidth="1"/>
    <col min="4616" max="4616" width="1.42578125" style="1" customWidth="1"/>
    <col min="4617" max="4617" width="4.28515625" style="1" customWidth="1"/>
    <col min="4618" max="4618" width="4.7109375" style="1" customWidth="1"/>
    <col min="4619" max="4621" width="4.140625" style="1" customWidth="1"/>
    <col min="4622" max="4622" width="8.7109375" style="1" customWidth="1"/>
    <col min="4623" max="4623" width="9.28515625" style="1" customWidth="1"/>
    <col min="4624" max="4624" width="0" style="1" hidden="1"/>
    <col min="4625" max="4625" width="1.140625" style="1" customWidth="1"/>
    <col min="4626" max="4630" width="4.140625" style="1" customWidth="1"/>
    <col min="4631" max="4631" width="1.7109375" style="1" customWidth="1"/>
    <col min="4632" max="4864" width="0" style="1" hidden="1"/>
    <col min="4865" max="4865" width="6.42578125" style="1" customWidth="1"/>
    <col min="4866" max="4868" width="4.140625" style="1" customWidth="1"/>
    <col min="4869" max="4869" width="4.28515625" style="1" customWidth="1"/>
    <col min="4870" max="4871" width="4.140625" style="1" customWidth="1"/>
    <col min="4872" max="4872" width="1.42578125" style="1" customWidth="1"/>
    <col min="4873" max="4873" width="4.28515625" style="1" customWidth="1"/>
    <col min="4874" max="4874" width="4.7109375" style="1" customWidth="1"/>
    <col min="4875" max="4877" width="4.140625" style="1" customWidth="1"/>
    <col min="4878" max="4878" width="8.7109375" style="1" customWidth="1"/>
    <col min="4879" max="4879" width="9.28515625" style="1" customWidth="1"/>
    <col min="4880" max="4880" width="0" style="1" hidden="1"/>
    <col min="4881" max="4881" width="1.140625" style="1" customWidth="1"/>
    <col min="4882" max="4886" width="4.140625" style="1" customWidth="1"/>
    <col min="4887" max="4887" width="1.7109375" style="1" customWidth="1"/>
    <col min="4888" max="5120" width="0" style="1" hidden="1"/>
    <col min="5121" max="5121" width="6.42578125" style="1" customWidth="1"/>
    <col min="5122" max="5124" width="4.140625" style="1" customWidth="1"/>
    <col min="5125" max="5125" width="4.28515625" style="1" customWidth="1"/>
    <col min="5126" max="5127" width="4.140625" style="1" customWidth="1"/>
    <col min="5128" max="5128" width="1.42578125" style="1" customWidth="1"/>
    <col min="5129" max="5129" width="4.28515625" style="1" customWidth="1"/>
    <col min="5130" max="5130" width="4.7109375" style="1" customWidth="1"/>
    <col min="5131" max="5133" width="4.140625" style="1" customWidth="1"/>
    <col min="5134" max="5134" width="8.7109375" style="1" customWidth="1"/>
    <col min="5135" max="5135" width="9.28515625" style="1" customWidth="1"/>
    <col min="5136" max="5136" width="0" style="1" hidden="1"/>
    <col min="5137" max="5137" width="1.140625" style="1" customWidth="1"/>
    <col min="5138" max="5142" width="4.140625" style="1" customWidth="1"/>
    <col min="5143" max="5143" width="1.7109375" style="1" customWidth="1"/>
    <col min="5144" max="5376" width="0" style="1" hidden="1"/>
    <col min="5377" max="5377" width="6.42578125" style="1" customWidth="1"/>
    <col min="5378" max="5380" width="4.140625" style="1" customWidth="1"/>
    <col min="5381" max="5381" width="4.28515625" style="1" customWidth="1"/>
    <col min="5382" max="5383" width="4.140625" style="1" customWidth="1"/>
    <col min="5384" max="5384" width="1.42578125" style="1" customWidth="1"/>
    <col min="5385" max="5385" width="4.28515625" style="1" customWidth="1"/>
    <col min="5386" max="5386" width="4.7109375" style="1" customWidth="1"/>
    <col min="5387" max="5389" width="4.140625" style="1" customWidth="1"/>
    <col min="5390" max="5390" width="8.7109375" style="1" customWidth="1"/>
    <col min="5391" max="5391" width="9.28515625" style="1" customWidth="1"/>
    <col min="5392" max="5392" width="0" style="1" hidden="1"/>
    <col min="5393" max="5393" width="1.140625" style="1" customWidth="1"/>
    <col min="5394" max="5398" width="4.140625" style="1" customWidth="1"/>
    <col min="5399" max="5399" width="1.7109375" style="1" customWidth="1"/>
    <col min="5400" max="5632" width="0" style="1" hidden="1"/>
    <col min="5633" max="5633" width="6.42578125" style="1" customWidth="1"/>
    <col min="5634" max="5636" width="4.140625" style="1" customWidth="1"/>
    <col min="5637" max="5637" width="4.28515625" style="1" customWidth="1"/>
    <col min="5638" max="5639" width="4.140625" style="1" customWidth="1"/>
    <col min="5640" max="5640" width="1.42578125" style="1" customWidth="1"/>
    <col min="5641" max="5641" width="4.28515625" style="1" customWidth="1"/>
    <col min="5642" max="5642" width="4.7109375" style="1" customWidth="1"/>
    <col min="5643" max="5645" width="4.140625" style="1" customWidth="1"/>
    <col min="5646" max="5646" width="8.7109375" style="1" customWidth="1"/>
    <col min="5647" max="5647" width="9.28515625" style="1" customWidth="1"/>
    <col min="5648" max="5648" width="0" style="1" hidden="1"/>
    <col min="5649" max="5649" width="1.140625" style="1" customWidth="1"/>
    <col min="5650" max="5654" width="4.140625" style="1" customWidth="1"/>
    <col min="5655" max="5655" width="1.7109375" style="1" customWidth="1"/>
    <col min="5656" max="5888" width="0" style="1" hidden="1"/>
    <col min="5889" max="5889" width="6.42578125" style="1" customWidth="1"/>
    <col min="5890" max="5892" width="4.140625" style="1" customWidth="1"/>
    <col min="5893" max="5893" width="4.28515625" style="1" customWidth="1"/>
    <col min="5894" max="5895" width="4.140625" style="1" customWidth="1"/>
    <col min="5896" max="5896" width="1.42578125" style="1" customWidth="1"/>
    <col min="5897" max="5897" width="4.28515625" style="1" customWidth="1"/>
    <col min="5898" max="5898" width="4.7109375" style="1" customWidth="1"/>
    <col min="5899" max="5901" width="4.140625" style="1" customWidth="1"/>
    <col min="5902" max="5902" width="8.7109375" style="1" customWidth="1"/>
    <col min="5903" max="5903" width="9.28515625" style="1" customWidth="1"/>
    <col min="5904" max="5904" width="0" style="1" hidden="1"/>
    <col min="5905" max="5905" width="1.140625" style="1" customWidth="1"/>
    <col min="5906" max="5910" width="4.140625" style="1" customWidth="1"/>
    <col min="5911" max="5911" width="1.7109375" style="1" customWidth="1"/>
    <col min="5912" max="6144" width="0" style="1" hidden="1"/>
    <col min="6145" max="6145" width="6.42578125" style="1" customWidth="1"/>
    <col min="6146" max="6148" width="4.140625" style="1" customWidth="1"/>
    <col min="6149" max="6149" width="4.28515625" style="1" customWidth="1"/>
    <col min="6150" max="6151" width="4.140625" style="1" customWidth="1"/>
    <col min="6152" max="6152" width="1.42578125" style="1" customWidth="1"/>
    <col min="6153" max="6153" width="4.28515625" style="1" customWidth="1"/>
    <col min="6154" max="6154" width="4.7109375" style="1" customWidth="1"/>
    <col min="6155" max="6157" width="4.140625" style="1" customWidth="1"/>
    <col min="6158" max="6158" width="8.7109375" style="1" customWidth="1"/>
    <col min="6159" max="6159" width="9.28515625" style="1" customWidth="1"/>
    <col min="6160" max="6160" width="0" style="1" hidden="1"/>
    <col min="6161" max="6161" width="1.140625" style="1" customWidth="1"/>
    <col min="6162" max="6166" width="4.140625" style="1" customWidth="1"/>
    <col min="6167" max="6167" width="1.7109375" style="1" customWidth="1"/>
    <col min="6168" max="6400" width="0" style="1" hidden="1"/>
    <col min="6401" max="6401" width="6.42578125" style="1" customWidth="1"/>
    <col min="6402" max="6404" width="4.140625" style="1" customWidth="1"/>
    <col min="6405" max="6405" width="4.28515625" style="1" customWidth="1"/>
    <col min="6406" max="6407" width="4.140625" style="1" customWidth="1"/>
    <col min="6408" max="6408" width="1.42578125" style="1" customWidth="1"/>
    <col min="6409" max="6409" width="4.28515625" style="1" customWidth="1"/>
    <col min="6410" max="6410" width="4.7109375" style="1" customWidth="1"/>
    <col min="6411" max="6413" width="4.140625" style="1" customWidth="1"/>
    <col min="6414" max="6414" width="8.7109375" style="1" customWidth="1"/>
    <col min="6415" max="6415" width="9.28515625" style="1" customWidth="1"/>
    <col min="6416" max="6416" width="0" style="1" hidden="1"/>
    <col min="6417" max="6417" width="1.140625" style="1" customWidth="1"/>
    <col min="6418" max="6422" width="4.140625" style="1" customWidth="1"/>
    <col min="6423" max="6423" width="1.7109375" style="1" customWidth="1"/>
    <col min="6424" max="6656" width="0" style="1" hidden="1"/>
    <col min="6657" max="6657" width="6.42578125" style="1" customWidth="1"/>
    <col min="6658" max="6660" width="4.140625" style="1" customWidth="1"/>
    <col min="6661" max="6661" width="4.28515625" style="1" customWidth="1"/>
    <col min="6662" max="6663" width="4.140625" style="1" customWidth="1"/>
    <col min="6664" max="6664" width="1.42578125" style="1" customWidth="1"/>
    <col min="6665" max="6665" width="4.28515625" style="1" customWidth="1"/>
    <col min="6666" max="6666" width="4.7109375" style="1" customWidth="1"/>
    <col min="6667" max="6669" width="4.140625" style="1" customWidth="1"/>
    <col min="6670" max="6670" width="8.7109375" style="1" customWidth="1"/>
    <col min="6671" max="6671" width="9.28515625" style="1" customWidth="1"/>
    <col min="6672" max="6672" width="0" style="1" hidden="1"/>
    <col min="6673" max="6673" width="1.140625" style="1" customWidth="1"/>
    <col min="6674" max="6678" width="4.140625" style="1" customWidth="1"/>
    <col min="6679" max="6679" width="1.7109375" style="1" customWidth="1"/>
    <col min="6680" max="6912" width="0" style="1" hidden="1"/>
    <col min="6913" max="6913" width="6.42578125" style="1" customWidth="1"/>
    <col min="6914" max="6916" width="4.140625" style="1" customWidth="1"/>
    <col min="6917" max="6917" width="4.28515625" style="1" customWidth="1"/>
    <col min="6918" max="6919" width="4.140625" style="1" customWidth="1"/>
    <col min="6920" max="6920" width="1.42578125" style="1" customWidth="1"/>
    <col min="6921" max="6921" width="4.28515625" style="1" customWidth="1"/>
    <col min="6922" max="6922" width="4.7109375" style="1" customWidth="1"/>
    <col min="6923" max="6925" width="4.140625" style="1" customWidth="1"/>
    <col min="6926" max="6926" width="8.7109375" style="1" customWidth="1"/>
    <col min="6927" max="6927" width="9.28515625" style="1" customWidth="1"/>
    <col min="6928" max="6928" width="0" style="1" hidden="1"/>
    <col min="6929" max="6929" width="1.140625" style="1" customWidth="1"/>
    <col min="6930" max="6934" width="4.140625" style="1" customWidth="1"/>
    <col min="6935" max="6935" width="1.7109375" style="1" customWidth="1"/>
    <col min="6936" max="7168" width="0" style="1" hidden="1"/>
    <col min="7169" max="7169" width="6.42578125" style="1" customWidth="1"/>
    <col min="7170" max="7172" width="4.140625" style="1" customWidth="1"/>
    <col min="7173" max="7173" width="4.28515625" style="1" customWidth="1"/>
    <col min="7174" max="7175" width="4.140625" style="1" customWidth="1"/>
    <col min="7176" max="7176" width="1.42578125" style="1" customWidth="1"/>
    <col min="7177" max="7177" width="4.28515625" style="1" customWidth="1"/>
    <col min="7178" max="7178" width="4.7109375" style="1" customWidth="1"/>
    <col min="7179" max="7181" width="4.140625" style="1" customWidth="1"/>
    <col min="7182" max="7182" width="8.7109375" style="1" customWidth="1"/>
    <col min="7183" max="7183" width="9.28515625" style="1" customWidth="1"/>
    <col min="7184" max="7184" width="0" style="1" hidden="1"/>
    <col min="7185" max="7185" width="1.140625" style="1" customWidth="1"/>
    <col min="7186" max="7190" width="4.140625" style="1" customWidth="1"/>
    <col min="7191" max="7191" width="1.7109375" style="1" customWidth="1"/>
    <col min="7192" max="7424" width="0" style="1" hidden="1"/>
    <col min="7425" max="7425" width="6.42578125" style="1" customWidth="1"/>
    <col min="7426" max="7428" width="4.140625" style="1" customWidth="1"/>
    <col min="7429" max="7429" width="4.28515625" style="1" customWidth="1"/>
    <col min="7430" max="7431" width="4.140625" style="1" customWidth="1"/>
    <col min="7432" max="7432" width="1.42578125" style="1" customWidth="1"/>
    <col min="7433" max="7433" width="4.28515625" style="1" customWidth="1"/>
    <col min="7434" max="7434" width="4.7109375" style="1" customWidth="1"/>
    <col min="7435" max="7437" width="4.140625" style="1" customWidth="1"/>
    <col min="7438" max="7438" width="8.7109375" style="1" customWidth="1"/>
    <col min="7439" max="7439" width="9.28515625" style="1" customWidth="1"/>
    <col min="7440" max="7440" width="0" style="1" hidden="1"/>
    <col min="7441" max="7441" width="1.140625" style="1" customWidth="1"/>
    <col min="7442" max="7446" width="4.140625" style="1" customWidth="1"/>
    <col min="7447" max="7447" width="1.7109375" style="1" customWidth="1"/>
    <col min="7448" max="7680" width="0" style="1" hidden="1"/>
    <col min="7681" max="7681" width="6.42578125" style="1" customWidth="1"/>
    <col min="7682" max="7684" width="4.140625" style="1" customWidth="1"/>
    <col min="7685" max="7685" width="4.28515625" style="1" customWidth="1"/>
    <col min="7686" max="7687" width="4.140625" style="1" customWidth="1"/>
    <col min="7688" max="7688" width="1.42578125" style="1" customWidth="1"/>
    <col min="7689" max="7689" width="4.28515625" style="1" customWidth="1"/>
    <col min="7690" max="7690" width="4.7109375" style="1" customWidth="1"/>
    <col min="7691" max="7693" width="4.140625" style="1" customWidth="1"/>
    <col min="7694" max="7694" width="8.7109375" style="1" customWidth="1"/>
    <col min="7695" max="7695" width="9.28515625" style="1" customWidth="1"/>
    <col min="7696" max="7696" width="0" style="1" hidden="1"/>
    <col min="7697" max="7697" width="1.140625" style="1" customWidth="1"/>
    <col min="7698" max="7702" width="4.140625" style="1" customWidth="1"/>
    <col min="7703" max="7703" width="1.7109375" style="1" customWidth="1"/>
    <col min="7704" max="7936" width="0" style="1" hidden="1"/>
    <col min="7937" max="7937" width="6.42578125" style="1" customWidth="1"/>
    <col min="7938" max="7940" width="4.140625" style="1" customWidth="1"/>
    <col min="7941" max="7941" width="4.28515625" style="1" customWidth="1"/>
    <col min="7942" max="7943" width="4.140625" style="1" customWidth="1"/>
    <col min="7944" max="7944" width="1.42578125" style="1" customWidth="1"/>
    <col min="7945" max="7945" width="4.28515625" style="1" customWidth="1"/>
    <col min="7946" max="7946" width="4.7109375" style="1" customWidth="1"/>
    <col min="7947" max="7949" width="4.140625" style="1" customWidth="1"/>
    <col min="7950" max="7950" width="8.7109375" style="1" customWidth="1"/>
    <col min="7951" max="7951" width="9.28515625" style="1" customWidth="1"/>
    <col min="7952" max="7952" width="0" style="1" hidden="1"/>
    <col min="7953" max="7953" width="1.140625" style="1" customWidth="1"/>
    <col min="7954" max="7958" width="4.140625" style="1" customWidth="1"/>
    <col min="7959" max="7959" width="1.7109375" style="1" customWidth="1"/>
    <col min="7960" max="8192" width="0" style="1" hidden="1"/>
    <col min="8193" max="8193" width="6.42578125" style="1" customWidth="1"/>
    <col min="8194" max="8196" width="4.140625" style="1" customWidth="1"/>
    <col min="8197" max="8197" width="4.28515625" style="1" customWidth="1"/>
    <col min="8198" max="8199" width="4.140625" style="1" customWidth="1"/>
    <col min="8200" max="8200" width="1.42578125" style="1" customWidth="1"/>
    <col min="8201" max="8201" width="4.28515625" style="1" customWidth="1"/>
    <col min="8202" max="8202" width="4.7109375" style="1" customWidth="1"/>
    <col min="8203" max="8205" width="4.140625" style="1" customWidth="1"/>
    <col min="8206" max="8206" width="8.7109375" style="1" customWidth="1"/>
    <col min="8207" max="8207" width="9.28515625" style="1" customWidth="1"/>
    <col min="8208" max="8208" width="0" style="1" hidden="1"/>
    <col min="8209" max="8209" width="1.140625" style="1" customWidth="1"/>
    <col min="8210" max="8214" width="4.140625" style="1" customWidth="1"/>
    <col min="8215" max="8215" width="1.7109375" style="1" customWidth="1"/>
    <col min="8216" max="8448" width="0" style="1" hidden="1"/>
    <col min="8449" max="8449" width="6.42578125" style="1" customWidth="1"/>
    <col min="8450" max="8452" width="4.140625" style="1" customWidth="1"/>
    <col min="8453" max="8453" width="4.28515625" style="1" customWidth="1"/>
    <col min="8454" max="8455" width="4.140625" style="1" customWidth="1"/>
    <col min="8456" max="8456" width="1.42578125" style="1" customWidth="1"/>
    <col min="8457" max="8457" width="4.28515625" style="1" customWidth="1"/>
    <col min="8458" max="8458" width="4.7109375" style="1" customWidth="1"/>
    <col min="8459" max="8461" width="4.140625" style="1" customWidth="1"/>
    <col min="8462" max="8462" width="8.7109375" style="1" customWidth="1"/>
    <col min="8463" max="8463" width="9.28515625" style="1" customWidth="1"/>
    <col min="8464" max="8464" width="0" style="1" hidden="1"/>
    <col min="8465" max="8465" width="1.140625" style="1" customWidth="1"/>
    <col min="8466" max="8470" width="4.140625" style="1" customWidth="1"/>
    <col min="8471" max="8471" width="1.7109375" style="1" customWidth="1"/>
    <col min="8472" max="8704" width="0" style="1" hidden="1"/>
    <col min="8705" max="8705" width="6.42578125" style="1" customWidth="1"/>
    <col min="8706" max="8708" width="4.140625" style="1" customWidth="1"/>
    <col min="8709" max="8709" width="4.28515625" style="1" customWidth="1"/>
    <col min="8710" max="8711" width="4.140625" style="1" customWidth="1"/>
    <col min="8712" max="8712" width="1.42578125" style="1" customWidth="1"/>
    <col min="8713" max="8713" width="4.28515625" style="1" customWidth="1"/>
    <col min="8714" max="8714" width="4.7109375" style="1" customWidth="1"/>
    <col min="8715" max="8717" width="4.140625" style="1" customWidth="1"/>
    <col min="8718" max="8718" width="8.7109375" style="1" customWidth="1"/>
    <col min="8719" max="8719" width="9.28515625" style="1" customWidth="1"/>
    <col min="8720" max="8720" width="0" style="1" hidden="1"/>
    <col min="8721" max="8721" width="1.140625" style="1" customWidth="1"/>
    <col min="8722" max="8726" width="4.140625" style="1" customWidth="1"/>
    <col min="8727" max="8727" width="1.7109375" style="1" customWidth="1"/>
    <col min="8728" max="8960" width="0" style="1" hidden="1"/>
    <col min="8961" max="8961" width="6.42578125" style="1" customWidth="1"/>
    <col min="8962" max="8964" width="4.140625" style="1" customWidth="1"/>
    <col min="8965" max="8965" width="4.28515625" style="1" customWidth="1"/>
    <col min="8966" max="8967" width="4.140625" style="1" customWidth="1"/>
    <col min="8968" max="8968" width="1.42578125" style="1" customWidth="1"/>
    <col min="8969" max="8969" width="4.28515625" style="1" customWidth="1"/>
    <col min="8970" max="8970" width="4.7109375" style="1" customWidth="1"/>
    <col min="8971" max="8973" width="4.140625" style="1" customWidth="1"/>
    <col min="8974" max="8974" width="8.7109375" style="1" customWidth="1"/>
    <col min="8975" max="8975" width="9.28515625" style="1" customWidth="1"/>
    <col min="8976" max="8976" width="0" style="1" hidden="1"/>
    <col min="8977" max="8977" width="1.140625" style="1" customWidth="1"/>
    <col min="8978" max="8982" width="4.140625" style="1" customWidth="1"/>
    <col min="8983" max="8983" width="1.7109375" style="1" customWidth="1"/>
    <col min="8984" max="9216" width="0" style="1" hidden="1"/>
    <col min="9217" max="9217" width="6.42578125" style="1" customWidth="1"/>
    <col min="9218" max="9220" width="4.140625" style="1" customWidth="1"/>
    <col min="9221" max="9221" width="4.28515625" style="1" customWidth="1"/>
    <col min="9222" max="9223" width="4.140625" style="1" customWidth="1"/>
    <col min="9224" max="9224" width="1.42578125" style="1" customWidth="1"/>
    <col min="9225" max="9225" width="4.28515625" style="1" customWidth="1"/>
    <col min="9226" max="9226" width="4.7109375" style="1" customWidth="1"/>
    <col min="9227" max="9229" width="4.140625" style="1" customWidth="1"/>
    <col min="9230" max="9230" width="8.7109375" style="1" customWidth="1"/>
    <col min="9231" max="9231" width="9.28515625" style="1" customWidth="1"/>
    <col min="9232" max="9232" width="0" style="1" hidden="1"/>
    <col min="9233" max="9233" width="1.140625" style="1" customWidth="1"/>
    <col min="9234" max="9238" width="4.140625" style="1" customWidth="1"/>
    <col min="9239" max="9239" width="1.7109375" style="1" customWidth="1"/>
    <col min="9240" max="9472" width="0" style="1" hidden="1"/>
    <col min="9473" max="9473" width="6.42578125" style="1" customWidth="1"/>
    <col min="9474" max="9476" width="4.140625" style="1" customWidth="1"/>
    <col min="9477" max="9477" width="4.28515625" style="1" customWidth="1"/>
    <col min="9478" max="9479" width="4.140625" style="1" customWidth="1"/>
    <col min="9480" max="9480" width="1.42578125" style="1" customWidth="1"/>
    <col min="9481" max="9481" width="4.28515625" style="1" customWidth="1"/>
    <col min="9482" max="9482" width="4.7109375" style="1" customWidth="1"/>
    <col min="9483" max="9485" width="4.140625" style="1" customWidth="1"/>
    <col min="9486" max="9486" width="8.7109375" style="1" customWidth="1"/>
    <col min="9487" max="9487" width="9.28515625" style="1" customWidth="1"/>
    <col min="9488" max="9488" width="0" style="1" hidden="1"/>
    <col min="9489" max="9489" width="1.140625" style="1" customWidth="1"/>
    <col min="9490" max="9494" width="4.140625" style="1" customWidth="1"/>
    <col min="9495" max="9495" width="1.7109375" style="1" customWidth="1"/>
    <col min="9496" max="9728" width="0" style="1" hidden="1"/>
    <col min="9729" max="9729" width="6.42578125" style="1" customWidth="1"/>
    <col min="9730" max="9732" width="4.140625" style="1" customWidth="1"/>
    <col min="9733" max="9733" width="4.28515625" style="1" customWidth="1"/>
    <col min="9734" max="9735" width="4.140625" style="1" customWidth="1"/>
    <col min="9736" max="9736" width="1.42578125" style="1" customWidth="1"/>
    <col min="9737" max="9737" width="4.28515625" style="1" customWidth="1"/>
    <col min="9738" max="9738" width="4.7109375" style="1" customWidth="1"/>
    <col min="9739" max="9741" width="4.140625" style="1" customWidth="1"/>
    <col min="9742" max="9742" width="8.7109375" style="1" customWidth="1"/>
    <col min="9743" max="9743" width="9.28515625" style="1" customWidth="1"/>
    <col min="9744" max="9744" width="0" style="1" hidden="1"/>
    <col min="9745" max="9745" width="1.140625" style="1" customWidth="1"/>
    <col min="9746" max="9750" width="4.140625" style="1" customWidth="1"/>
    <col min="9751" max="9751" width="1.7109375" style="1" customWidth="1"/>
    <col min="9752" max="9984" width="0" style="1" hidden="1"/>
    <col min="9985" max="9985" width="6.42578125" style="1" customWidth="1"/>
    <col min="9986" max="9988" width="4.140625" style="1" customWidth="1"/>
    <col min="9989" max="9989" width="4.28515625" style="1" customWidth="1"/>
    <col min="9990" max="9991" width="4.140625" style="1" customWidth="1"/>
    <col min="9992" max="9992" width="1.42578125" style="1" customWidth="1"/>
    <col min="9993" max="9993" width="4.28515625" style="1" customWidth="1"/>
    <col min="9994" max="9994" width="4.7109375" style="1" customWidth="1"/>
    <col min="9995" max="9997" width="4.140625" style="1" customWidth="1"/>
    <col min="9998" max="9998" width="8.7109375" style="1" customWidth="1"/>
    <col min="9999" max="9999" width="9.28515625" style="1" customWidth="1"/>
    <col min="10000" max="10000" width="0" style="1" hidden="1"/>
    <col min="10001" max="10001" width="1.140625" style="1" customWidth="1"/>
    <col min="10002" max="10006" width="4.140625" style="1" customWidth="1"/>
    <col min="10007" max="10007" width="1.7109375" style="1" customWidth="1"/>
    <col min="10008" max="10240" width="0" style="1" hidden="1"/>
    <col min="10241" max="10241" width="6.42578125" style="1" customWidth="1"/>
    <col min="10242" max="10244" width="4.140625" style="1" customWidth="1"/>
    <col min="10245" max="10245" width="4.28515625" style="1" customWidth="1"/>
    <col min="10246" max="10247" width="4.140625" style="1" customWidth="1"/>
    <col min="10248" max="10248" width="1.42578125" style="1" customWidth="1"/>
    <col min="10249" max="10249" width="4.28515625" style="1" customWidth="1"/>
    <col min="10250" max="10250" width="4.7109375" style="1" customWidth="1"/>
    <col min="10251" max="10253" width="4.140625" style="1" customWidth="1"/>
    <col min="10254" max="10254" width="8.7109375" style="1" customWidth="1"/>
    <col min="10255" max="10255" width="9.28515625" style="1" customWidth="1"/>
    <col min="10256" max="10256" width="0" style="1" hidden="1"/>
    <col min="10257" max="10257" width="1.140625" style="1" customWidth="1"/>
    <col min="10258" max="10262" width="4.140625" style="1" customWidth="1"/>
    <col min="10263" max="10263" width="1.7109375" style="1" customWidth="1"/>
    <col min="10264" max="10496" width="0" style="1" hidden="1"/>
    <col min="10497" max="10497" width="6.42578125" style="1" customWidth="1"/>
    <col min="10498" max="10500" width="4.140625" style="1" customWidth="1"/>
    <col min="10501" max="10501" width="4.28515625" style="1" customWidth="1"/>
    <col min="10502" max="10503" width="4.140625" style="1" customWidth="1"/>
    <col min="10504" max="10504" width="1.42578125" style="1" customWidth="1"/>
    <col min="10505" max="10505" width="4.28515625" style="1" customWidth="1"/>
    <col min="10506" max="10506" width="4.7109375" style="1" customWidth="1"/>
    <col min="10507" max="10509" width="4.140625" style="1" customWidth="1"/>
    <col min="10510" max="10510" width="8.7109375" style="1" customWidth="1"/>
    <col min="10511" max="10511" width="9.28515625" style="1" customWidth="1"/>
    <col min="10512" max="10512" width="0" style="1" hidden="1"/>
    <col min="10513" max="10513" width="1.140625" style="1" customWidth="1"/>
    <col min="10514" max="10518" width="4.140625" style="1" customWidth="1"/>
    <col min="10519" max="10519" width="1.7109375" style="1" customWidth="1"/>
    <col min="10520" max="10752" width="0" style="1" hidden="1"/>
    <col min="10753" max="10753" width="6.42578125" style="1" customWidth="1"/>
    <col min="10754" max="10756" width="4.140625" style="1" customWidth="1"/>
    <col min="10757" max="10757" width="4.28515625" style="1" customWidth="1"/>
    <col min="10758" max="10759" width="4.140625" style="1" customWidth="1"/>
    <col min="10760" max="10760" width="1.42578125" style="1" customWidth="1"/>
    <col min="10761" max="10761" width="4.28515625" style="1" customWidth="1"/>
    <col min="10762" max="10762" width="4.7109375" style="1" customWidth="1"/>
    <col min="10763" max="10765" width="4.140625" style="1" customWidth="1"/>
    <col min="10766" max="10766" width="8.7109375" style="1" customWidth="1"/>
    <col min="10767" max="10767" width="9.28515625" style="1" customWidth="1"/>
    <col min="10768" max="10768" width="0" style="1" hidden="1"/>
    <col min="10769" max="10769" width="1.140625" style="1" customWidth="1"/>
    <col min="10770" max="10774" width="4.140625" style="1" customWidth="1"/>
    <col min="10775" max="10775" width="1.7109375" style="1" customWidth="1"/>
    <col min="10776" max="11008" width="0" style="1" hidden="1"/>
    <col min="11009" max="11009" width="6.42578125" style="1" customWidth="1"/>
    <col min="11010" max="11012" width="4.140625" style="1" customWidth="1"/>
    <col min="11013" max="11013" width="4.28515625" style="1" customWidth="1"/>
    <col min="11014" max="11015" width="4.140625" style="1" customWidth="1"/>
    <col min="11016" max="11016" width="1.42578125" style="1" customWidth="1"/>
    <col min="11017" max="11017" width="4.28515625" style="1" customWidth="1"/>
    <col min="11018" max="11018" width="4.7109375" style="1" customWidth="1"/>
    <col min="11019" max="11021" width="4.140625" style="1" customWidth="1"/>
    <col min="11022" max="11022" width="8.7109375" style="1" customWidth="1"/>
    <col min="11023" max="11023" width="9.28515625" style="1" customWidth="1"/>
    <col min="11024" max="11024" width="0" style="1" hidden="1"/>
    <col min="11025" max="11025" width="1.140625" style="1" customWidth="1"/>
    <col min="11026" max="11030" width="4.140625" style="1" customWidth="1"/>
    <col min="11031" max="11031" width="1.7109375" style="1" customWidth="1"/>
    <col min="11032" max="11264" width="0" style="1" hidden="1"/>
    <col min="11265" max="11265" width="6.42578125" style="1" customWidth="1"/>
    <col min="11266" max="11268" width="4.140625" style="1" customWidth="1"/>
    <col min="11269" max="11269" width="4.28515625" style="1" customWidth="1"/>
    <col min="11270" max="11271" width="4.140625" style="1" customWidth="1"/>
    <col min="11272" max="11272" width="1.42578125" style="1" customWidth="1"/>
    <col min="11273" max="11273" width="4.28515625" style="1" customWidth="1"/>
    <col min="11274" max="11274" width="4.7109375" style="1" customWidth="1"/>
    <col min="11275" max="11277" width="4.140625" style="1" customWidth="1"/>
    <col min="11278" max="11278" width="8.7109375" style="1" customWidth="1"/>
    <col min="11279" max="11279" width="9.28515625" style="1" customWidth="1"/>
    <col min="11280" max="11280" width="0" style="1" hidden="1"/>
    <col min="11281" max="11281" width="1.140625" style="1" customWidth="1"/>
    <col min="11282" max="11286" width="4.140625" style="1" customWidth="1"/>
    <col min="11287" max="11287" width="1.7109375" style="1" customWidth="1"/>
    <col min="11288" max="11520" width="0" style="1" hidden="1"/>
    <col min="11521" max="11521" width="6.42578125" style="1" customWidth="1"/>
    <col min="11522" max="11524" width="4.140625" style="1" customWidth="1"/>
    <col min="11525" max="11525" width="4.28515625" style="1" customWidth="1"/>
    <col min="11526" max="11527" width="4.140625" style="1" customWidth="1"/>
    <col min="11528" max="11528" width="1.42578125" style="1" customWidth="1"/>
    <col min="11529" max="11529" width="4.28515625" style="1" customWidth="1"/>
    <col min="11530" max="11530" width="4.7109375" style="1" customWidth="1"/>
    <col min="11531" max="11533" width="4.140625" style="1" customWidth="1"/>
    <col min="11534" max="11534" width="8.7109375" style="1" customWidth="1"/>
    <col min="11535" max="11535" width="9.28515625" style="1" customWidth="1"/>
    <col min="11536" max="11536" width="0" style="1" hidden="1"/>
    <col min="11537" max="11537" width="1.140625" style="1" customWidth="1"/>
    <col min="11538" max="11542" width="4.140625" style="1" customWidth="1"/>
    <col min="11543" max="11543" width="1.7109375" style="1" customWidth="1"/>
    <col min="11544" max="11776" width="0" style="1" hidden="1"/>
    <col min="11777" max="11777" width="6.42578125" style="1" customWidth="1"/>
    <col min="11778" max="11780" width="4.140625" style="1" customWidth="1"/>
    <col min="11781" max="11781" width="4.28515625" style="1" customWidth="1"/>
    <col min="11782" max="11783" width="4.140625" style="1" customWidth="1"/>
    <col min="11784" max="11784" width="1.42578125" style="1" customWidth="1"/>
    <col min="11785" max="11785" width="4.28515625" style="1" customWidth="1"/>
    <col min="11786" max="11786" width="4.7109375" style="1" customWidth="1"/>
    <col min="11787" max="11789" width="4.140625" style="1" customWidth="1"/>
    <col min="11790" max="11790" width="8.7109375" style="1" customWidth="1"/>
    <col min="11791" max="11791" width="9.28515625" style="1" customWidth="1"/>
    <col min="11792" max="11792" width="0" style="1" hidden="1"/>
    <col min="11793" max="11793" width="1.140625" style="1" customWidth="1"/>
    <col min="11794" max="11798" width="4.140625" style="1" customWidth="1"/>
    <col min="11799" max="11799" width="1.7109375" style="1" customWidth="1"/>
    <col min="11800" max="12032" width="0" style="1" hidden="1"/>
    <col min="12033" max="12033" width="6.42578125" style="1" customWidth="1"/>
    <col min="12034" max="12036" width="4.140625" style="1" customWidth="1"/>
    <col min="12037" max="12037" width="4.28515625" style="1" customWidth="1"/>
    <col min="12038" max="12039" width="4.140625" style="1" customWidth="1"/>
    <col min="12040" max="12040" width="1.42578125" style="1" customWidth="1"/>
    <col min="12041" max="12041" width="4.28515625" style="1" customWidth="1"/>
    <col min="12042" max="12042" width="4.7109375" style="1" customWidth="1"/>
    <col min="12043" max="12045" width="4.140625" style="1" customWidth="1"/>
    <col min="12046" max="12046" width="8.7109375" style="1" customWidth="1"/>
    <col min="12047" max="12047" width="9.28515625" style="1" customWidth="1"/>
    <col min="12048" max="12048" width="0" style="1" hidden="1"/>
    <col min="12049" max="12049" width="1.140625" style="1" customWidth="1"/>
    <col min="12050" max="12054" width="4.140625" style="1" customWidth="1"/>
    <col min="12055" max="12055" width="1.7109375" style="1" customWidth="1"/>
    <col min="12056" max="12288" width="0" style="1" hidden="1"/>
    <col min="12289" max="12289" width="6.42578125" style="1" customWidth="1"/>
    <col min="12290" max="12292" width="4.140625" style="1" customWidth="1"/>
    <col min="12293" max="12293" width="4.28515625" style="1" customWidth="1"/>
    <col min="12294" max="12295" width="4.140625" style="1" customWidth="1"/>
    <col min="12296" max="12296" width="1.42578125" style="1" customWidth="1"/>
    <col min="12297" max="12297" width="4.28515625" style="1" customWidth="1"/>
    <col min="12298" max="12298" width="4.7109375" style="1" customWidth="1"/>
    <col min="12299" max="12301" width="4.140625" style="1" customWidth="1"/>
    <col min="12302" max="12302" width="8.7109375" style="1" customWidth="1"/>
    <col min="12303" max="12303" width="9.28515625" style="1" customWidth="1"/>
    <col min="12304" max="12304" width="0" style="1" hidden="1"/>
    <col min="12305" max="12305" width="1.140625" style="1" customWidth="1"/>
    <col min="12306" max="12310" width="4.140625" style="1" customWidth="1"/>
    <col min="12311" max="12311" width="1.7109375" style="1" customWidth="1"/>
    <col min="12312" max="12544" width="0" style="1" hidden="1"/>
    <col min="12545" max="12545" width="6.42578125" style="1" customWidth="1"/>
    <col min="12546" max="12548" width="4.140625" style="1" customWidth="1"/>
    <col min="12549" max="12549" width="4.28515625" style="1" customWidth="1"/>
    <col min="12550" max="12551" width="4.140625" style="1" customWidth="1"/>
    <col min="12552" max="12552" width="1.42578125" style="1" customWidth="1"/>
    <col min="12553" max="12553" width="4.28515625" style="1" customWidth="1"/>
    <col min="12554" max="12554" width="4.7109375" style="1" customWidth="1"/>
    <col min="12555" max="12557" width="4.140625" style="1" customWidth="1"/>
    <col min="12558" max="12558" width="8.7109375" style="1" customWidth="1"/>
    <col min="12559" max="12559" width="9.28515625" style="1" customWidth="1"/>
    <col min="12560" max="12560" width="0" style="1" hidden="1"/>
    <col min="12561" max="12561" width="1.140625" style="1" customWidth="1"/>
    <col min="12562" max="12566" width="4.140625" style="1" customWidth="1"/>
    <col min="12567" max="12567" width="1.7109375" style="1" customWidth="1"/>
    <col min="12568" max="12800" width="0" style="1" hidden="1"/>
    <col min="12801" max="12801" width="6.42578125" style="1" customWidth="1"/>
    <col min="12802" max="12804" width="4.140625" style="1" customWidth="1"/>
    <col min="12805" max="12805" width="4.28515625" style="1" customWidth="1"/>
    <col min="12806" max="12807" width="4.140625" style="1" customWidth="1"/>
    <col min="12808" max="12808" width="1.42578125" style="1" customWidth="1"/>
    <col min="12809" max="12809" width="4.28515625" style="1" customWidth="1"/>
    <col min="12810" max="12810" width="4.7109375" style="1" customWidth="1"/>
    <col min="12811" max="12813" width="4.140625" style="1" customWidth="1"/>
    <col min="12814" max="12814" width="8.7109375" style="1" customWidth="1"/>
    <col min="12815" max="12815" width="9.28515625" style="1" customWidth="1"/>
    <col min="12816" max="12816" width="0" style="1" hidden="1"/>
    <col min="12817" max="12817" width="1.140625" style="1" customWidth="1"/>
    <col min="12818" max="12822" width="4.140625" style="1" customWidth="1"/>
    <col min="12823" max="12823" width="1.7109375" style="1" customWidth="1"/>
    <col min="12824" max="13056" width="0" style="1" hidden="1"/>
    <col min="13057" max="13057" width="6.42578125" style="1" customWidth="1"/>
    <col min="13058" max="13060" width="4.140625" style="1" customWidth="1"/>
    <col min="13061" max="13061" width="4.28515625" style="1" customWidth="1"/>
    <col min="13062" max="13063" width="4.140625" style="1" customWidth="1"/>
    <col min="13064" max="13064" width="1.42578125" style="1" customWidth="1"/>
    <col min="13065" max="13065" width="4.28515625" style="1" customWidth="1"/>
    <col min="13066" max="13066" width="4.7109375" style="1" customWidth="1"/>
    <col min="13067" max="13069" width="4.140625" style="1" customWidth="1"/>
    <col min="13070" max="13070" width="8.7109375" style="1" customWidth="1"/>
    <col min="13071" max="13071" width="9.28515625" style="1" customWidth="1"/>
    <col min="13072" max="13072" width="0" style="1" hidden="1"/>
    <col min="13073" max="13073" width="1.140625" style="1" customWidth="1"/>
    <col min="13074" max="13078" width="4.140625" style="1" customWidth="1"/>
    <col min="13079" max="13079" width="1.7109375" style="1" customWidth="1"/>
    <col min="13080" max="13312" width="0" style="1" hidden="1"/>
    <col min="13313" max="13313" width="6.42578125" style="1" customWidth="1"/>
    <col min="13314" max="13316" width="4.140625" style="1" customWidth="1"/>
    <col min="13317" max="13317" width="4.28515625" style="1" customWidth="1"/>
    <col min="13318" max="13319" width="4.140625" style="1" customWidth="1"/>
    <col min="13320" max="13320" width="1.42578125" style="1" customWidth="1"/>
    <col min="13321" max="13321" width="4.28515625" style="1" customWidth="1"/>
    <col min="13322" max="13322" width="4.7109375" style="1" customWidth="1"/>
    <col min="13323" max="13325" width="4.140625" style="1" customWidth="1"/>
    <col min="13326" max="13326" width="8.7109375" style="1" customWidth="1"/>
    <col min="13327" max="13327" width="9.28515625" style="1" customWidth="1"/>
    <col min="13328" max="13328" width="0" style="1" hidden="1"/>
    <col min="13329" max="13329" width="1.140625" style="1" customWidth="1"/>
    <col min="13330" max="13334" width="4.140625" style="1" customWidth="1"/>
    <col min="13335" max="13335" width="1.7109375" style="1" customWidth="1"/>
    <col min="13336" max="13568" width="0" style="1" hidden="1"/>
    <col min="13569" max="13569" width="6.42578125" style="1" customWidth="1"/>
    <col min="13570" max="13572" width="4.140625" style="1" customWidth="1"/>
    <col min="13573" max="13573" width="4.28515625" style="1" customWidth="1"/>
    <col min="13574" max="13575" width="4.140625" style="1" customWidth="1"/>
    <col min="13576" max="13576" width="1.42578125" style="1" customWidth="1"/>
    <col min="13577" max="13577" width="4.28515625" style="1" customWidth="1"/>
    <col min="13578" max="13578" width="4.7109375" style="1" customWidth="1"/>
    <col min="13579" max="13581" width="4.140625" style="1" customWidth="1"/>
    <col min="13582" max="13582" width="8.7109375" style="1" customWidth="1"/>
    <col min="13583" max="13583" width="9.28515625" style="1" customWidth="1"/>
    <col min="13584" max="13584" width="0" style="1" hidden="1"/>
    <col min="13585" max="13585" width="1.140625" style="1" customWidth="1"/>
    <col min="13586" max="13590" width="4.140625" style="1" customWidth="1"/>
    <col min="13591" max="13591" width="1.7109375" style="1" customWidth="1"/>
    <col min="13592" max="13824" width="0" style="1" hidden="1"/>
    <col min="13825" max="13825" width="6.42578125" style="1" customWidth="1"/>
    <col min="13826" max="13828" width="4.140625" style="1" customWidth="1"/>
    <col min="13829" max="13829" width="4.28515625" style="1" customWidth="1"/>
    <col min="13830" max="13831" width="4.140625" style="1" customWidth="1"/>
    <col min="13832" max="13832" width="1.42578125" style="1" customWidth="1"/>
    <col min="13833" max="13833" width="4.28515625" style="1" customWidth="1"/>
    <col min="13834" max="13834" width="4.7109375" style="1" customWidth="1"/>
    <col min="13835" max="13837" width="4.140625" style="1" customWidth="1"/>
    <col min="13838" max="13838" width="8.7109375" style="1" customWidth="1"/>
    <col min="13839" max="13839" width="9.28515625" style="1" customWidth="1"/>
    <col min="13840" max="13840" width="0" style="1" hidden="1"/>
    <col min="13841" max="13841" width="1.140625" style="1" customWidth="1"/>
    <col min="13842" max="13846" width="4.140625" style="1" customWidth="1"/>
    <col min="13847" max="13847" width="1.7109375" style="1" customWidth="1"/>
    <col min="13848" max="14080" width="0" style="1" hidden="1"/>
    <col min="14081" max="14081" width="6.42578125" style="1" customWidth="1"/>
    <col min="14082" max="14084" width="4.140625" style="1" customWidth="1"/>
    <col min="14085" max="14085" width="4.28515625" style="1" customWidth="1"/>
    <col min="14086" max="14087" width="4.140625" style="1" customWidth="1"/>
    <col min="14088" max="14088" width="1.42578125" style="1" customWidth="1"/>
    <col min="14089" max="14089" width="4.28515625" style="1" customWidth="1"/>
    <col min="14090" max="14090" width="4.7109375" style="1" customWidth="1"/>
    <col min="14091" max="14093" width="4.140625" style="1" customWidth="1"/>
    <col min="14094" max="14094" width="8.7109375" style="1" customWidth="1"/>
    <col min="14095" max="14095" width="9.28515625" style="1" customWidth="1"/>
    <col min="14096" max="14096" width="0" style="1" hidden="1"/>
    <col min="14097" max="14097" width="1.140625" style="1" customWidth="1"/>
    <col min="14098" max="14102" width="4.140625" style="1" customWidth="1"/>
    <col min="14103" max="14103" width="1.7109375" style="1" customWidth="1"/>
    <col min="14104" max="14336" width="0" style="1" hidden="1"/>
    <col min="14337" max="14337" width="6.42578125" style="1" customWidth="1"/>
    <col min="14338" max="14340" width="4.140625" style="1" customWidth="1"/>
    <col min="14341" max="14341" width="4.28515625" style="1" customWidth="1"/>
    <col min="14342" max="14343" width="4.140625" style="1" customWidth="1"/>
    <col min="14344" max="14344" width="1.42578125" style="1" customWidth="1"/>
    <col min="14345" max="14345" width="4.28515625" style="1" customWidth="1"/>
    <col min="14346" max="14346" width="4.7109375" style="1" customWidth="1"/>
    <col min="14347" max="14349" width="4.140625" style="1" customWidth="1"/>
    <col min="14350" max="14350" width="8.7109375" style="1" customWidth="1"/>
    <col min="14351" max="14351" width="9.28515625" style="1" customWidth="1"/>
    <col min="14352" max="14352" width="0" style="1" hidden="1"/>
    <col min="14353" max="14353" width="1.140625" style="1" customWidth="1"/>
    <col min="14354" max="14358" width="4.140625" style="1" customWidth="1"/>
    <col min="14359" max="14359" width="1.7109375" style="1" customWidth="1"/>
    <col min="14360" max="14592" width="0" style="1" hidden="1"/>
    <col min="14593" max="14593" width="6.42578125" style="1" customWidth="1"/>
    <col min="14594" max="14596" width="4.140625" style="1" customWidth="1"/>
    <col min="14597" max="14597" width="4.28515625" style="1" customWidth="1"/>
    <col min="14598" max="14599" width="4.140625" style="1" customWidth="1"/>
    <col min="14600" max="14600" width="1.42578125" style="1" customWidth="1"/>
    <col min="14601" max="14601" width="4.28515625" style="1" customWidth="1"/>
    <col min="14602" max="14602" width="4.7109375" style="1" customWidth="1"/>
    <col min="14603" max="14605" width="4.140625" style="1" customWidth="1"/>
    <col min="14606" max="14606" width="8.7109375" style="1" customWidth="1"/>
    <col min="14607" max="14607" width="9.28515625" style="1" customWidth="1"/>
    <col min="14608" max="14608" width="0" style="1" hidden="1"/>
    <col min="14609" max="14609" width="1.140625" style="1" customWidth="1"/>
    <col min="14610" max="14614" width="4.140625" style="1" customWidth="1"/>
    <col min="14615" max="14615" width="1.7109375" style="1" customWidth="1"/>
    <col min="14616" max="14848" width="0" style="1" hidden="1"/>
    <col min="14849" max="14849" width="6.42578125" style="1" customWidth="1"/>
    <col min="14850" max="14852" width="4.140625" style="1" customWidth="1"/>
    <col min="14853" max="14853" width="4.28515625" style="1" customWidth="1"/>
    <col min="14854" max="14855" width="4.140625" style="1" customWidth="1"/>
    <col min="14856" max="14856" width="1.42578125" style="1" customWidth="1"/>
    <col min="14857" max="14857" width="4.28515625" style="1" customWidth="1"/>
    <col min="14858" max="14858" width="4.7109375" style="1" customWidth="1"/>
    <col min="14859" max="14861" width="4.140625" style="1" customWidth="1"/>
    <col min="14862" max="14862" width="8.7109375" style="1" customWidth="1"/>
    <col min="14863" max="14863" width="9.28515625" style="1" customWidth="1"/>
    <col min="14864" max="14864" width="0" style="1" hidden="1"/>
    <col min="14865" max="14865" width="1.140625" style="1" customWidth="1"/>
    <col min="14866" max="14870" width="4.140625" style="1" customWidth="1"/>
    <col min="14871" max="14871" width="1.7109375" style="1" customWidth="1"/>
    <col min="14872" max="15104" width="0" style="1" hidden="1"/>
    <col min="15105" max="15105" width="6.42578125" style="1" customWidth="1"/>
    <col min="15106" max="15108" width="4.140625" style="1" customWidth="1"/>
    <col min="15109" max="15109" width="4.28515625" style="1" customWidth="1"/>
    <col min="15110" max="15111" width="4.140625" style="1" customWidth="1"/>
    <col min="15112" max="15112" width="1.42578125" style="1" customWidth="1"/>
    <col min="15113" max="15113" width="4.28515625" style="1" customWidth="1"/>
    <col min="15114" max="15114" width="4.7109375" style="1" customWidth="1"/>
    <col min="15115" max="15117" width="4.140625" style="1" customWidth="1"/>
    <col min="15118" max="15118" width="8.7109375" style="1" customWidth="1"/>
    <col min="15119" max="15119" width="9.28515625" style="1" customWidth="1"/>
    <col min="15120" max="15120" width="0" style="1" hidden="1"/>
    <col min="15121" max="15121" width="1.140625" style="1" customWidth="1"/>
    <col min="15122" max="15126" width="4.140625" style="1" customWidth="1"/>
    <col min="15127" max="15127" width="1.7109375" style="1" customWidth="1"/>
    <col min="15128" max="15360" width="0" style="1" hidden="1"/>
    <col min="15361" max="15361" width="6.42578125" style="1" customWidth="1"/>
    <col min="15362" max="15364" width="4.140625" style="1" customWidth="1"/>
    <col min="15365" max="15365" width="4.28515625" style="1" customWidth="1"/>
    <col min="15366" max="15367" width="4.140625" style="1" customWidth="1"/>
    <col min="15368" max="15368" width="1.42578125" style="1" customWidth="1"/>
    <col min="15369" max="15369" width="4.28515625" style="1" customWidth="1"/>
    <col min="15370" max="15370" width="4.7109375" style="1" customWidth="1"/>
    <col min="15371" max="15373" width="4.140625" style="1" customWidth="1"/>
    <col min="15374" max="15374" width="8.7109375" style="1" customWidth="1"/>
    <col min="15375" max="15375" width="9.28515625" style="1" customWidth="1"/>
    <col min="15376" max="15376" width="0" style="1" hidden="1"/>
    <col min="15377" max="15377" width="1.140625" style="1" customWidth="1"/>
    <col min="15378" max="15382" width="4.140625" style="1" customWidth="1"/>
    <col min="15383" max="15383" width="1.7109375" style="1" customWidth="1"/>
    <col min="15384" max="15616" width="0" style="1" hidden="1"/>
    <col min="15617" max="15617" width="6.42578125" style="1" customWidth="1"/>
    <col min="15618" max="15620" width="4.140625" style="1" customWidth="1"/>
    <col min="15621" max="15621" width="4.28515625" style="1" customWidth="1"/>
    <col min="15622" max="15623" width="4.140625" style="1" customWidth="1"/>
    <col min="15624" max="15624" width="1.42578125" style="1" customWidth="1"/>
    <col min="15625" max="15625" width="4.28515625" style="1" customWidth="1"/>
    <col min="15626" max="15626" width="4.7109375" style="1" customWidth="1"/>
    <col min="15627" max="15629" width="4.140625" style="1" customWidth="1"/>
    <col min="15630" max="15630" width="8.7109375" style="1" customWidth="1"/>
    <col min="15631" max="15631" width="9.28515625" style="1" customWidth="1"/>
    <col min="15632" max="15632" width="0" style="1" hidden="1"/>
    <col min="15633" max="15633" width="1.140625" style="1" customWidth="1"/>
    <col min="15634" max="15638" width="4.140625" style="1" customWidth="1"/>
    <col min="15639" max="15639" width="1.7109375" style="1" customWidth="1"/>
    <col min="15640" max="15872" width="0" style="1" hidden="1"/>
    <col min="15873" max="15873" width="6.42578125" style="1" customWidth="1"/>
    <col min="15874" max="15876" width="4.140625" style="1" customWidth="1"/>
    <col min="15877" max="15877" width="4.28515625" style="1" customWidth="1"/>
    <col min="15878" max="15879" width="4.140625" style="1" customWidth="1"/>
    <col min="15880" max="15880" width="1.42578125" style="1" customWidth="1"/>
    <col min="15881" max="15881" width="4.28515625" style="1" customWidth="1"/>
    <col min="15882" max="15882" width="4.7109375" style="1" customWidth="1"/>
    <col min="15883" max="15885" width="4.140625" style="1" customWidth="1"/>
    <col min="15886" max="15886" width="8.7109375" style="1" customWidth="1"/>
    <col min="15887" max="15887" width="9.28515625" style="1" customWidth="1"/>
    <col min="15888" max="15888" width="0" style="1" hidden="1"/>
    <col min="15889" max="15889" width="1.140625" style="1" customWidth="1"/>
    <col min="15890" max="15894" width="4.140625" style="1" customWidth="1"/>
    <col min="15895" max="15895" width="1.7109375" style="1" customWidth="1"/>
    <col min="15896" max="16128" width="0" style="1" hidden="1"/>
    <col min="16129" max="16129" width="6.42578125" style="1" customWidth="1"/>
    <col min="16130" max="16132" width="4.140625" style="1" customWidth="1"/>
    <col min="16133" max="16133" width="4.28515625" style="1" customWidth="1"/>
    <col min="16134" max="16135" width="4.140625" style="1" customWidth="1"/>
    <col min="16136" max="16136" width="1.42578125" style="1" customWidth="1"/>
    <col min="16137" max="16137" width="4.28515625" style="1" customWidth="1"/>
    <col min="16138" max="16138" width="4.7109375" style="1" customWidth="1"/>
    <col min="16139" max="16141" width="4.140625" style="1" customWidth="1"/>
    <col min="16142" max="16142" width="8.7109375" style="1" customWidth="1"/>
    <col min="16143" max="16143" width="9.28515625" style="1" customWidth="1"/>
    <col min="16144" max="16144" width="0" style="1" hidden="1"/>
    <col min="16145" max="16145" width="1.140625" style="1" customWidth="1"/>
    <col min="16146" max="16150" width="4.140625" style="1" customWidth="1"/>
    <col min="16151" max="16151" width="1.7109375" style="1" customWidth="1"/>
    <col min="16152" max="16384" width="0" style="1" hidden="1"/>
  </cols>
  <sheetData>
    <row r="1" spans="1:22" ht="13.9" customHeight="1" x14ac:dyDescent="0.5">
      <c r="T1" s="39"/>
    </row>
    <row r="2" spans="1:22" x14ac:dyDescent="0.5">
      <c r="A2" s="591" t="s">
        <v>20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</row>
    <row r="3" spans="1:22" ht="21.6" customHeight="1" x14ac:dyDescent="0.5">
      <c r="A3" s="592" t="s">
        <v>21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</row>
    <row r="4" spans="1:22" ht="21.75" customHeight="1" x14ac:dyDescent="0.5">
      <c r="A4" s="40" t="s">
        <v>22</v>
      </c>
      <c r="B4" s="593" t="s">
        <v>23</v>
      </c>
      <c r="C4" s="593"/>
      <c r="D4" s="593"/>
      <c r="E4" s="594" t="str">
        <f>[1]ปร.6!E2</f>
        <v>ปรับปรุงอาคารอุตสาหกรรมเกษตร สาขาวิทยาศาสตร์และเทคโนโลยีการอาหาร</v>
      </c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</row>
    <row r="5" spans="1:22" ht="21.75" customHeight="1" x14ac:dyDescent="0.5">
      <c r="A5" s="41" t="s">
        <v>22</v>
      </c>
      <c r="B5" s="588" t="s">
        <v>24</v>
      </c>
      <c r="C5" s="588"/>
      <c r="D5" s="588"/>
      <c r="E5" s="595" t="str">
        <f>[1]ปร.6!D5</f>
        <v>คณะวิทยาศาสตร์และเทคโนโลยี มหาวิทยาลัยเทคโนโลยีราชมงคลตะวันออก</v>
      </c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</row>
    <row r="6" spans="1:22" ht="21.75" customHeight="1" x14ac:dyDescent="0.5">
      <c r="A6" s="41" t="s">
        <v>22</v>
      </c>
      <c r="B6" s="588" t="s">
        <v>2</v>
      </c>
      <c r="C6" s="588"/>
      <c r="D6" s="588"/>
      <c r="E6" s="589" t="str">
        <f>[1]ปร.6!C3</f>
        <v xml:space="preserve">  มหาวิทยาลัยเทคโนโลยีราชมงคลตะวันออก ต.บางพระ อ.ศรีราชา จ.ชลบุรี</v>
      </c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</row>
    <row r="7" spans="1:22" ht="21.75" customHeight="1" x14ac:dyDescent="0.5">
      <c r="A7" s="41" t="s">
        <v>22</v>
      </c>
      <c r="B7" s="588" t="s">
        <v>25</v>
      </c>
      <c r="C7" s="588"/>
      <c r="D7" s="588"/>
      <c r="E7" s="588"/>
      <c r="F7" s="588"/>
      <c r="G7" s="588"/>
      <c r="H7" s="588"/>
      <c r="I7" s="588" t="s">
        <v>26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</row>
    <row r="8" spans="1:22" ht="21.75" customHeight="1" x14ac:dyDescent="0.5">
      <c r="A8" s="41" t="s">
        <v>22</v>
      </c>
      <c r="B8" s="42" t="s">
        <v>27</v>
      </c>
      <c r="C8" s="42"/>
      <c r="D8" s="42" t="str">
        <f>[1]ปร.6!C4</f>
        <v>RMUTTO-BP-21-2565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 t="s">
        <v>28</v>
      </c>
      <c r="P8" s="42"/>
      <c r="R8" s="42"/>
      <c r="S8" s="42"/>
      <c r="T8" s="42"/>
      <c r="U8" s="42"/>
      <c r="V8" s="42"/>
    </row>
    <row r="9" spans="1:22" ht="21.75" customHeight="1" x14ac:dyDescent="0.5">
      <c r="A9" s="41" t="s">
        <v>22</v>
      </c>
      <c r="B9" s="43" t="s">
        <v>29</v>
      </c>
      <c r="C9" s="43"/>
      <c r="D9" s="43"/>
      <c r="E9" s="43"/>
      <c r="F9" s="43"/>
      <c r="G9" s="43"/>
      <c r="H9" s="43"/>
      <c r="I9" s="43"/>
      <c r="J9" s="590"/>
      <c r="K9" s="590"/>
      <c r="L9" s="44" t="s">
        <v>30</v>
      </c>
      <c r="M9" s="41"/>
      <c r="N9" s="588"/>
      <c r="O9" s="588"/>
      <c r="P9" s="588"/>
      <c r="Q9" s="588"/>
      <c r="R9" s="588"/>
      <c r="S9" s="588"/>
      <c r="T9" s="588"/>
      <c r="U9" s="588"/>
      <c r="V9" s="588"/>
    </row>
    <row r="10" spans="1:22" s="46" customFormat="1" ht="21.75" customHeight="1" x14ac:dyDescent="0.5">
      <c r="A10" s="41" t="s">
        <v>22</v>
      </c>
      <c r="B10" s="45" t="s">
        <v>19</v>
      </c>
      <c r="C10" s="45"/>
      <c r="D10" s="45"/>
      <c r="E10" s="45"/>
      <c r="F10" s="585">
        <f>[1]ปร.6!D18</f>
        <v>45421</v>
      </c>
      <c r="G10" s="585"/>
      <c r="H10" s="585"/>
      <c r="I10" s="585"/>
      <c r="J10" s="585"/>
      <c r="K10" s="585"/>
      <c r="L10" s="58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42" customHeight="1" x14ac:dyDescent="0.5">
      <c r="A11" s="47" t="s">
        <v>9</v>
      </c>
      <c r="B11" s="586" t="s">
        <v>10</v>
      </c>
      <c r="C11" s="586"/>
      <c r="D11" s="586"/>
      <c r="E11" s="586"/>
      <c r="F11" s="586"/>
      <c r="G11" s="586"/>
      <c r="H11" s="586"/>
      <c r="I11" s="586"/>
      <c r="J11" s="586"/>
      <c r="K11" s="587" t="s">
        <v>31</v>
      </c>
      <c r="L11" s="586"/>
      <c r="M11" s="586"/>
      <c r="N11" s="586"/>
      <c r="O11" s="586" t="s">
        <v>32</v>
      </c>
      <c r="P11" s="586"/>
      <c r="Q11" s="586"/>
      <c r="R11" s="587" t="s">
        <v>33</v>
      </c>
      <c r="S11" s="586"/>
      <c r="T11" s="586"/>
      <c r="U11" s="586" t="s">
        <v>12</v>
      </c>
      <c r="V11" s="586"/>
    </row>
    <row r="12" spans="1:22" ht="21.75" customHeight="1" x14ac:dyDescent="0.5">
      <c r="A12" s="48">
        <v>1</v>
      </c>
      <c r="B12" s="49" t="str">
        <f>'[1]ปร.4 อาคาร'!C6</f>
        <v>ปรับปรุงอาคารอุตสาหกรรมเกษตร</v>
      </c>
      <c r="C12" s="50"/>
      <c r="D12" s="50"/>
      <c r="E12" s="50"/>
      <c r="F12" s="50"/>
      <c r="G12" s="50"/>
      <c r="H12" s="50"/>
      <c r="I12" s="50"/>
      <c r="J12" s="51"/>
      <c r="K12" s="577"/>
      <c r="L12" s="578"/>
      <c r="M12" s="578"/>
      <c r="N12" s="579"/>
      <c r="O12" s="580"/>
      <c r="P12" s="581"/>
      <c r="Q12" s="582"/>
      <c r="R12" s="573">
        <f>K12*O12</f>
        <v>0</v>
      </c>
      <c r="S12" s="574"/>
      <c r="T12" s="575"/>
      <c r="U12" s="583"/>
      <c r="V12" s="584"/>
    </row>
    <row r="13" spans="1:22" ht="21.75" customHeight="1" x14ac:dyDescent="0.5">
      <c r="A13" s="52"/>
      <c r="B13" s="53"/>
      <c r="C13" s="54"/>
      <c r="D13" s="54"/>
      <c r="E13" s="54"/>
      <c r="F13" s="54"/>
      <c r="G13" s="54"/>
      <c r="H13" s="54"/>
      <c r="I13" s="54"/>
      <c r="J13" s="55"/>
      <c r="K13" s="567"/>
      <c r="L13" s="567"/>
      <c r="M13" s="567"/>
      <c r="N13" s="567"/>
      <c r="O13" s="561"/>
      <c r="P13" s="561"/>
      <c r="Q13" s="561"/>
      <c r="R13" s="562"/>
      <c r="S13" s="563"/>
      <c r="T13" s="564"/>
      <c r="U13" s="565"/>
      <c r="V13" s="565"/>
    </row>
    <row r="14" spans="1:22" ht="21.75" customHeight="1" x14ac:dyDescent="0.5">
      <c r="A14" s="52"/>
      <c r="B14" s="53" t="s">
        <v>34</v>
      </c>
      <c r="C14" s="54"/>
      <c r="D14" s="54"/>
      <c r="E14" s="54"/>
      <c r="F14" s="54"/>
      <c r="G14" s="54"/>
      <c r="H14" s="54"/>
      <c r="I14" s="54"/>
      <c r="J14" s="55"/>
      <c r="K14" s="567"/>
      <c r="L14" s="567"/>
      <c r="M14" s="567"/>
      <c r="N14" s="567"/>
      <c r="O14" s="561"/>
      <c r="P14" s="561"/>
      <c r="Q14" s="561"/>
      <c r="R14" s="562">
        <f>K14*O14</f>
        <v>0</v>
      </c>
      <c r="S14" s="563"/>
      <c r="T14" s="564"/>
      <c r="U14" s="565"/>
      <c r="V14" s="565"/>
    </row>
    <row r="15" spans="1:22" ht="21.75" customHeight="1" x14ac:dyDescent="0.5">
      <c r="A15" s="48"/>
      <c r="B15" s="568" t="s">
        <v>35</v>
      </c>
      <c r="C15" s="569"/>
      <c r="D15" s="569"/>
      <c r="E15" s="569"/>
      <c r="F15" s="569"/>
      <c r="G15" s="569"/>
      <c r="H15" s="569"/>
      <c r="I15" s="569"/>
      <c r="J15" s="570"/>
      <c r="K15" s="571"/>
      <c r="L15" s="571"/>
      <c r="M15" s="571"/>
      <c r="N15" s="571"/>
      <c r="O15" s="572"/>
      <c r="P15" s="572"/>
      <c r="Q15" s="572"/>
      <c r="R15" s="573"/>
      <c r="S15" s="574"/>
      <c r="T15" s="575"/>
      <c r="U15" s="576"/>
      <c r="V15" s="576"/>
    </row>
    <row r="16" spans="1:22" ht="21.75" customHeight="1" x14ac:dyDescent="0.5">
      <c r="A16" s="52"/>
      <c r="B16" s="556" t="s">
        <v>36</v>
      </c>
      <c r="C16" s="556"/>
      <c r="D16" s="556"/>
      <c r="E16" s="556"/>
      <c r="F16" s="556"/>
      <c r="G16" s="556"/>
      <c r="H16" s="557"/>
      <c r="I16" s="558">
        <v>0</v>
      </c>
      <c r="J16" s="559"/>
      <c r="K16" s="560"/>
      <c r="L16" s="560"/>
      <c r="M16" s="560"/>
      <c r="N16" s="560"/>
      <c r="O16" s="566"/>
      <c r="P16" s="566"/>
      <c r="Q16" s="566"/>
      <c r="R16" s="562"/>
      <c r="S16" s="563"/>
      <c r="T16" s="564"/>
      <c r="U16" s="565"/>
      <c r="V16" s="565"/>
    </row>
    <row r="17" spans="1:23" ht="21.75" customHeight="1" x14ac:dyDescent="0.5">
      <c r="A17" s="56"/>
      <c r="B17" s="556" t="s">
        <v>37</v>
      </c>
      <c r="C17" s="556"/>
      <c r="D17" s="556"/>
      <c r="E17" s="556"/>
      <c r="F17" s="556"/>
      <c r="G17" s="556"/>
      <c r="H17" s="557"/>
      <c r="I17" s="558">
        <v>0</v>
      </c>
      <c r="J17" s="559"/>
      <c r="K17" s="560"/>
      <c r="L17" s="560"/>
      <c r="M17" s="560"/>
      <c r="N17" s="560"/>
      <c r="O17" s="561"/>
      <c r="P17" s="561"/>
      <c r="Q17" s="561"/>
      <c r="R17" s="562"/>
      <c r="S17" s="563"/>
      <c r="T17" s="564"/>
      <c r="U17" s="565"/>
      <c r="V17" s="565"/>
    </row>
    <row r="18" spans="1:23" ht="21.75" customHeight="1" x14ac:dyDescent="0.5">
      <c r="A18" s="56"/>
      <c r="B18" s="556" t="s">
        <v>38</v>
      </c>
      <c r="C18" s="556"/>
      <c r="D18" s="556"/>
      <c r="E18" s="556"/>
      <c r="F18" s="556"/>
      <c r="G18" s="556"/>
      <c r="H18" s="557"/>
      <c r="I18" s="558">
        <v>7</v>
      </c>
      <c r="J18" s="559"/>
      <c r="K18" s="560"/>
      <c r="L18" s="560"/>
      <c r="M18" s="560"/>
      <c r="N18" s="560"/>
      <c r="O18" s="561"/>
      <c r="P18" s="561"/>
      <c r="Q18" s="561"/>
      <c r="R18" s="562"/>
      <c r="S18" s="563"/>
      <c r="T18" s="564"/>
      <c r="U18" s="565"/>
      <c r="V18" s="565"/>
    </row>
    <row r="19" spans="1:23" ht="21.75" customHeight="1" x14ac:dyDescent="0.5">
      <c r="A19" s="57"/>
      <c r="B19" s="546" t="s">
        <v>39</v>
      </c>
      <c r="C19" s="546"/>
      <c r="D19" s="546"/>
      <c r="E19" s="546"/>
      <c r="F19" s="546"/>
      <c r="G19" s="546"/>
      <c r="H19" s="547"/>
      <c r="I19" s="548">
        <v>7</v>
      </c>
      <c r="J19" s="549"/>
      <c r="K19" s="550"/>
      <c r="L19" s="550"/>
      <c r="M19" s="550"/>
      <c r="N19" s="550"/>
      <c r="O19" s="551"/>
      <c r="P19" s="551"/>
      <c r="Q19" s="551"/>
      <c r="R19" s="552"/>
      <c r="S19" s="553"/>
      <c r="T19" s="554"/>
      <c r="U19" s="555"/>
      <c r="V19" s="555"/>
    </row>
    <row r="20" spans="1:23" ht="21.75" customHeight="1" x14ac:dyDescent="0.5">
      <c r="A20" s="58" t="s">
        <v>13</v>
      </c>
      <c r="B20" s="530" t="s">
        <v>40</v>
      </c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2"/>
      <c r="R20" s="533">
        <f>R14</f>
        <v>0</v>
      </c>
      <c r="S20" s="534"/>
      <c r="T20" s="535"/>
      <c r="U20" s="536"/>
      <c r="V20" s="537"/>
    </row>
    <row r="21" spans="1:23" ht="21.75" customHeight="1" thickBot="1" x14ac:dyDescent="0.55000000000000004">
      <c r="A21" s="57"/>
      <c r="B21" s="538" t="s">
        <v>41</v>
      </c>
      <c r="C21" s="539"/>
      <c r="D21" s="539"/>
      <c r="E21" s="53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40"/>
      <c r="R21" s="541">
        <f>FLOOR(R20,100)</f>
        <v>0</v>
      </c>
      <c r="S21" s="542"/>
      <c r="T21" s="543"/>
      <c r="U21" s="544" t="s">
        <v>42</v>
      </c>
      <c r="V21" s="545"/>
    </row>
    <row r="22" spans="1:23" ht="21.75" customHeight="1" thickTop="1" x14ac:dyDescent="0.5">
      <c r="A22" s="40" t="s">
        <v>22</v>
      </c>
      <c r="B22" s="522" t="s">
        <v>43</v>
      </c>
      <c r="C22" s="522"/>
      <c r="D22" s="522"/>
      <c r="E22" s="522"/>
      <c r="F22" s="522"/>
      <c r="G22" s="523"/>
      <c r="H22" s="523"/>
      <c r="I22" s="523"/>
      <c r="J22" s="524" t="s">
        <v>44</v>
      </c>
      <c r="K22" s="524"/>
      <c r="L22" s="524"/>
      <c r="M22" s="525"/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23" ht="21.75" customHeight="1" x14ac:dyDescent="0.5">
      <c r="A23" s="59" t="s">
        <v>22</v>
      </c>
      <c r="B23" s="526" t="s">
        <v>45</v>
      </c>
      <c r="C23" s="526"/>
      <c r="D23" s="526"/>
      <c r="E23" s="526"/>
      <c r="F23" s="526"/>
      <c r="G23" s="527"/>
      <c r="H23" s="527"/>
      <c r="I23" s="527"/>
      <c r="J23" s="528" t="s">
        <v>46</v>
      </c>
      <c r="K23" s="528"/>
      <c r="L23" s="528"/>
      <c r="M23" s="529"/>
      <c r="N23" s="529"/>
      <c r="O23" s="529"/>
      <c r="P23" s="529"/>
      <c r="Q23" s="529"/>
      <c r="R23" s="529"/>
      <c r="S23" s="529"/>
      <c r="T23" s="529"/>
      <c r="U23" s="529"/>
      <c r="V23" s="529"/>
    </row>
    <row r="24" spans="1:23" ht="16.149999999999999" customHeight="1" x14ac:dyDescent="0.5">
      <c r="A24" s="60"/>
      <c r="B24" s="61"/>
    </row>
    <row r="25" spans="1:23" x14ac:dyDescent="0.5">
      <c r="C25" s="36"/>
      <c r="D25" s="36"/>
      <c r="E25" s="65"/>
      <c r="F25" s="65"/>
      <c r="G25" s="65"/>
      <c r="H25" s="65"/>
      <c r="I25" s="65"/>
      <c r="K25" s="65"/>
      <c r="L25" s="65"/>
      <c r="M25" s="65"/>
      <c r="N25" s="65"/>
      <c r="O25" s="62"/>
      <c r="P25" s="62"/>
      <c r="Q25" s="66"/>
      <c r="R25" s="66"/>
      <c r="S25" s="66"/>
      <c r="U25" s="66"/>
      <c r="V25" s="66"/>
      <c r="W25" s="66"/>
    </row>
    <row r="26" spans="1:23" x14ac:dyDescent="0.5"/>
    <row r="27" spans="1:23" x14ac:dyDescent="0.5"/>
    <row r="28" spans="1:23" x14ac:dyDescent="0.5"/>
    <row r="29" spans="1:23" x14ac:dyDescent="0.5"/>
    <row r="30" spans="1:23" x14ac:dyDescent="0.5"/>
    <row r="31" spans="1:23" x14ac:dyDescent="0.5"/>
    <row r="32" spans="1:23" x14ac:dyDescent="0.5"/>
    <row r="33" x14ac:dyDescent="0.5"/>
    <row r="34" x14ac:dyDescent="0.5"/>
    <row r="35" x14ac:dyDescent="0.5"/>
    <row r="36" x14ac:dyDescent="0.5"/>
    <row r="37" x14ac:dyDescent="0.5"/>
    <row r="38" x14ac:dyDescent="0.5"/>
    <row r="39" x14ac:dyDescent="0.5"/>
    <row r="40" x14ac:dyDescent="0.5"/>
    <row r="41" x14ac:dyDescent="0.5"/>
    <row r="42" x14ac:dyDescent="0.5"/>
    <row r="43" x14ac:dyDescent="0.5"/>
    <row r="44" x14ac:dyDescent="0.5"/>
    <row r="45" x14ac:dyDescent="0.5"/>
    <row r="46" x14ac:dyDescent="0.5"/>
    <row r="47" x14ac:dyDescent="0.5"/>
    <row r="48" x14ac:dyDescent="0.5"/>
    <row r="49" x14ac:dyDescent="0.5"/>
    <row r="50" x14ac:dyDescent="0.5"/>
    <row r="51" x14ac:dyDescent="0.5"/>
    <row r="52" x14ac:dyDescent="0.5"/>
    <row r="53" x14ac:dyDescent="0.5"/>
    <row r="54" x14ac:dyDescent="0.5"/>
    <row r="55" x14ac:dyDescent="0.5"/>
    <row r="56" x14ac:dyDescent="0.5"/>
    <row r="57" x14ac:dyDescent="0.5"/>
    <row r="58" x14ac:dyDescent="0.5"/>
    <row r="59" x14ac:dyDescent="0.5"/>
    <row r="60" x14ac:dyDescent="0.5"/>
    <row r="61" x14ac:dyDescent="0.5"/>
    <row r="62" x14ac:dyDescent="0.5"/>
    <row r="63" x14ac:dyDescent="0.5"/>
    <row r="64" x14ac:dyDescent="0.5"/>
    <row r="65" x14ac:dyDescent="0.5"/>
    <row r="66" x14ac:dyDescent="0.5"/>
    <row r="67" x14ac:dyDescent="0.5"/>
    <row r="68" x14ac:dyDescent="0.5"/>
    <row r="69" x14ac:dyDescent="0.5"/>
    <row r="70" x14ac:dyDescent="0.5"/>
    <row r="71" x14ac:dyDescent="0.5"/>
    <row r="72" x14ac:dyDescent="0.5"/>
    <row r="73" x14ac:dyDescent="0.5"/>
    <row r="74" x14ac:dyDescent="0.5"/>
    <row r="75" x14ac:dyDescent="0.5"/>
    <row r="76" x14ac:dyDescent="0.5"/>
    <row r="77" x14ac:dyDescent="0.5"/>
    <row r="78" x14ac:dyDescent="0.5"/>
    <row r="79" x14ac:dyDescent="0.5"/>
    <row r="80" x14ac:dyDescent="0.5"/>
    <row r="81" x14ac:dyDescent="0.5"/>
    <row r="82" x14ac:dyDescent="0.5"/>
    <row r="83" x14ac:dyDescent="0.5"/>
    <row r="84" x14ac:dyDescent="0.5"/>
    <row r="85" x14ac:dyDescent="0.5"/>
    <row r="86" x14ac:dyDescent="0.5"/>
    <row r="87" x14ac:dyDescent="0.5"/>
    <row r="88" x14ac:dyDescent="0.5"/>
    <row r="89" x14ac:dyDescent="0.5"/>
    <row r="90" x14ac:dyDescent="0.5"/>
    <row r="91" x14ac:dyDescent="0.5"/>
    <row r="92" x14ac:dyDescent="0.5"/>
    <row r="93" x14ac:dyDescent="0.5"/>
    <row r="94" x14ac:dyDescent="0.5"/>
    <row r="95" x14ac:dyDescent="0.5"/>
    <row r="96" x14ac:dyDescent="0.5"/>
    <row r="97" x14ac:dyDescent="0.5"/>
    <row r="98" x14ac:dyDescent="0.5"/>
    <row r="99" x14ac:dyDescent="0.5"/>
    <row r="100" x14ac:dyDescent="0.5"/>
    <row r="101" x14ac:dyDescent="0.5"/>
    <row r="102" x14ac:dyDescent="0.5"/>
    <row r="103" x14ac:dyDescent="0.5"/>
    <row r="104" x14ac:dyDescent="0.5"/>
    <row r="105" x14ac:dyDescent="0.5"/>
    <row r="106" x14ac:dyDescent="0.5"/>
    <row r="107" x14ac:dyDescent="0.5"/>
    <row r="108" x14ac:dyDescent="0.5"/>
    <row r="109" x14ac:dyDescent="0.5"/>
    <row r="110" x14ac:dyDescent="0.5"/>
    <row r="111" x14ac:dyDescent="0.5"/>
    <row r="112" x14ac:dyDescent="0.5"/>
    <row r="113" x14ac:dyDescent="0.5"/>
    <row r="114" x14ac:dyDescent="0.5"/>
    <row r="115" x14ac:dyDescent="0.5"/>
    <row r="116" x14ac:dyDescent="0.5"/>
    <row r="117" x14ac:dyDescent="0.5"/>
    <row r="118" x14ac:dyDescent="0.5"/>
    <row r="119" x14ac:dyDescent="0.5"/>
  </sheetData>
  <mergeCells count="74">
    <mergeCell ref="A2:V2"/>
    <mergeCell ref="A3:V3"/>
    <mergeCell ref="B4:D4"/>
    <mergeCell ref="E4:V4"/>
    <mergeCell ref="B5:D5"/>
    <mergeCell ref="E5:V5"/>
    <mergeCell ref="U11:V11"/>
    <mergeCell ref="B6:D6"/>
    <mergeCell ref="E6:V6"/>
    <mergeCell ref="B7:H7"/>
    <mergeCell ref="I7:V7"/>
    <mergeCell ref="J9:K9"/>
    <mergeCell ref="N9:V9"/>
    <mergeCell ref="F10:L10"/>
    <mergeCell ref="B11:J11"/>
    <mergeCell ref="K11:N11"/>
    <mergeCell ref="O11:Q11"/>
    <mergeCell ref="R11:T11"/>
    <mergeCell ref="K12:N12"/>
    <mergeCell ref="O12:Q12"/>
    <mergeCell ref="R12:T12"/>
    <mergeCell ref="U12:V12"/>
    <mergeCell ref="K13:N13"/>
    <mergeCell ref="O13:Q13"/>
    <mergeCell ref="R13:T13"/>
    <mergeCell ref="U13:V13"/>
    <mergeCell ref="K14:N14"/>
    <mergeCell ref="O14:Q14"/>
    <mergeCell ref="R14:T14"/>
    <mergeCell ref="U14:V14"/>
    <mergeCell ref="B15:J15"/>
    <mergeCell ref="K15:N15"/>
    <mergeCell ref="O15:Q15"/>
    <mergeCell ref="R15:T15"/>
    <mergeCell ref="U15:V15"/>
    <mergeCell ref="U17:V17"/>
    <mergeCell ref="B16:H16"/>
    <mergeCell ref="I16:J16"/>
    <mergeCell ref="K16:N16"/>
    <mergeCell ref="O16:Q16"/>
    <mergeCell ref="R16:T16"/>
    <mergeCell ref="U16:V16"/>
    <mergeCell ref="B17:H17"/>
    <mergeCell ref="I17:J17"/>
    <mergeCell ref="K17:N17"/>
    <mergeCell ref="O17:Q17"/>
    <mergeCell ref="R17:T17"/>
    <mergeCell ref="U19:V19"/>
    <mergeCell ref="B18:H18"/>
    <mergeCell ref="I18:J18"/>
    <mergeCell ref="K18:N18"/>
    <mergeCell ref="O18:Q18"/>
    <mergeCell ref="R18:T18"/>
    <mergeCell ref="U18:V18"/>
    <mergeCell ref="B19:H19"/>
    <mergeCell ref="I19:J19"/>
    <mergeCell ref="K19:N19"/>
    <mergeCell ref="O19:Q19"/>
    <mergeCell ref="R19:T19"/>
    <mergeCell ref="B20:Q20"/>
    <mergeCell ref="R20:T20"/>
    <mergeCell ref="U20:V20"/>
    <mergeCell ref="B21:E21"/>
    <mergeCell ref="F21:Q21"/>
    <mergeCell ref="R21:T21"/>
    <mergeCell ref="U21:V21"/>
    <mergeCell ref="B22:F22"/>
    <mergeCell ref="G22:I22"/>
    <mergeCell ref="J22:L22"/>
    <mergeCell ref="M22:V22"/>
    <mergeCell ref="B23:F23"/>
    <mergeCell ref="G23:I23"/>
    <mergeCell ref="J23:L23"/>
    <mergeCell ref="M23:V23"/>
  </mergeCell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446E-BE43-4ADB-A174-377CB8898AF4}">
  <sheetPr>
    <tabColor rgb="FFFF00FF"/>
  </sheetPr>
  <dimension ref="A1:IJ241"/>
  <sheetViews>
    <sheetView view="pageBreakPreview" topLeftCell="A247" zoomScale="90" zoomScaleNormal="100" zoomScaleSheetLayoutView="90" workbookViewId="0">
      <selection activeCell="J103" sqref="J103"/>
    </sheetView>
  </sheetViews>
  <sheetFormatPr defaultRowHeight="21.75" x14ac:dyDescent="0.5"/>
  <cols>
    <col min="1" max="1" width="4.140625" style="79" customWidth="1"/>
    <col min="2" max="2" width="4.28515625" style="79" customWidth="1"/>
    <col min="3" max="3" width="42.42578125" style="293" customWidth="1"/>
    <col min="4" max="4" width="8.42578125" style="79" bestFit="1" customWidth="1"/>
    <col min="5" max="5" width="7" style="498" bestFit="1" customWidth="1"/>
    <col min="6" max="6" width="11.42578125" style="294" customWidth="1"/>
    <col min="7" max="7" width="13" style="294" customWidth="1"/>
    <col min="8" max="8" width="11.7109375" style="294" customWidth="1"/>
    <col min="9" max="9" width="12.5703125" style="294" bestFit="1" customWidth="1"/>
    <col min="10" max="10" width="13" style="294" customWidth="1"/>
    <col min="11" max="11" width="8.5703125" style="79" customWidth="1"/>
    <col min="12" max="12" width="11.7109375" style="79" customWidth="1"/>
    <col min="13" max="256" width="9" style="79"/>
    <col min="257" max="257" width="4.140625" style="79" customWidth="1"/>
    <col min="258" max="258" width="4.28515625" style="79" customWidth="1"/>
    <col min="259" max="259" width="42.42578125" style="79" customWidth="1"/>
    <col min="260" max="260" width="8.42578125" style="79" bestFit="1" customWidth="1"/>
    <col min="261" max="261" width="7" style="79" bestFit="1" customWidth="1"/>
    <col min="262" max="262" width="11.42578125" style="79" customWidth="1"/>
    <col min="263" max="263" width="13" style="79" customWidth="1"/>
    <col min="264" max="264" width="11.7109375" style="79" customWidth="1"/>
    <col min="265" max="265" width="12.5703125" style="79" bestFit="1" customWidth="1"/>
    <col min="266" max="266" width="13" style="79" customWidth="1"/>
    <col min="267" max="267" width="8.5703125" style="79" customWidth="1"/>
    <col min="268" max="268" width="11.7109375" style="79" customWidth="1"/>
    <col min="269" max="512" width="9" style="79"/>
    <col min="513" max="513" width="4.140625" style="79" customWidth="1"/>
    <col min="514" max="514" width="4.28515625" style="79" customWidth="1"/>
    <col min="515" max="515" width="42.42578125" style="79" customWidth="1"/>
    <col min="516" max="516" width="8.42578125" style="79" bestFit="1" customWidth="1"/>
    <col min="517" max="517" width="7" style="79" bestFit="1" customWidth="1"/>
    <col min="518" max="518" width="11.42578125" style="79" customWidth="1"/>
    <col min="519" max="519" width="13" style="79" customWidth="1"/>
    <col min="520" max="520" width="11.7109375" style="79" customWidth="1"/>
    <col min="521" max="521" width="12.5703125" style="79" bestFit="1" customWidth="1"/>
    <col min="522" max="522" width="13" style="79" customWidth="1"/>
    <col min="523" max="523" width="8.5703125" style="79" customWidth="1"/>
    <col min="524" max="524" width="11.7109375" style="79" customWidth="1"/>
    <col min="525" max="768" width="9" style="79"/>
    <col min="769" max="769" width="4.140625" style="79" customWidth="1"/>
    <col min="770" max="770" width="4.28515625" style="79" customWidth="1"/>
    <col min="771" max="771" width="42.42578125" style="79" customWidth="1"/>
    <col min="772" max="772" width="8.42578125" style="79" bestFit="1" customWidth="1"/>
    <col min="773" max="773" width="7" style="79" bestFit="1" customWidth="1"/>
    <col min="774" max="774" width="11.42578125" style="79" customWidth="1"/>
    <col min="775" max="775" width="13" style="79" customWidth="1"/>
    <col min="776" max="776" width="11.7109375" style="79" customWidth="1"/>
    <col min="777" max="777" width="12.5703125" style="79" bestFit="1" customWidth="1"/>
    <col min="778" max="778" width="13" style="79" customWidth="1"/>
    <col min="779" max="779" width="8.5703125" style="79" customWidth="1"/>
    <col min="780" max="780" width="11.7109375" style="79" customWidth="1"/>
    <col min="781" max="1024" width="9" style="79"/>
    <col min="1025" max="1025" width="4.140625" style="79" customWidth="1"/>
    <col min="1026" max="1026" width="4.28515625" style="79" customWidth="1"/>
    <col min="1027" max="1027" width="42.42578125" style="79" customWidth="1"/>
    <col min="1028" max="1028" width="8.42578125" style="79" bestFit="1" customWidth="1"/>
    <col min="1029" max="1029" width="7" style="79" bestFit="1" customWidth="1"/>
    <col min="1030" max="1030" width="11.42578125" style="79" customWidth="1"/>
    <col min="1031" max="1031" width="13" style="79" customWidth="1"/>
    <col min="1032" max="1032" width="11.7109375" style="79" customWidth="1"/>
    <col min="1033" max="1033" width="12.5703125" style="79" bestFit="1" customWidth="1"/>
    <col min="1034" max="1034" width="13" style="79" customWidth="1"/>
    <col min="1035" max="1035" width="8.5703125" style="79" customWidth="1"/>
    <col min="1036" max="1036" width="11.7109375" style="79" customWidth="1"/>
    <col min="1037" max="1280" width="9" style="79"/>
    <col min="1281" max="1281" width="4.140625" style="79" customWidth="1"/>
    <col min="1282" max="1282" width="4.28515625" style="79" customWidth="1"/>
    <col min="1283" max="1283" width="42.42578125" style="79" customWidth="1"/>
    <col min="1284" max="1284" width="8.42578125" style="79" bestFit="1" customWidth="1"/>
    <col min="1285" max="1285" width="7" style="79" bestFit="1" customWidth="1"/>
    <col min="1286" max="1286" width="11.42578125" style="79" customWidth="1"/>
    <col min="1287" max="1287" width="13" style="79" customWidth="1"/>
    <col min="1288" max="1288" width="11.7109375" style="79" customWidth="1"/>
    <col min="1289" max="1289" width="12.5703125" style="79" bestFit="1" customWidth="1"/>
    <col min="1290" max="1290" width="13" style="79" customWidth="1"/>
    <col min="1291" max="1291" width="8.5703125" style="79" customWidth="1"/>
    <col min="1292" max="1292" width="11.7109375" style="79" customWidth="1"/>
    <col min="1293" max="1536" width="9" style="79"/>
    <col min="1537" max="1537" width="4.140625" style="79" customWidth="1"/>
    <col min="1538" max="1538" width="4.28515625" style="79" customWidth="1"/>
    <col min="1539" max="1539" width="42.42578125" style="79" customWidth="1"/>
    <col min="1540" max="1540" width="8.42578125" style="79" bestFit="1" customWidth="1"/>
    <col min="1541" max="1541" width="7" style="79" bestFit="1" customWidth="1"/>
    <col min="1542" max="1542" width="11.42578125" style="79" customWidth="1"/>
    <col min="1543" max="1543" width="13" style="79" customWidth="1"/>
    <col min="1544" max="1544" width="11.7109375" style="79" customWidth="1"/>
    <col min="1545" max="1545" width="12.5703125" style="79" bestFit="1" customWidth="1"/>
    <col min="1546" max="1546" width="13" style="79" customWidth="1"/>
    <col min="1547" max="1547" width="8.5703125" style="79" customWidth="1"/>
    <col min="1548" max="1548" width="11.7109375" style="79" customWidth="1"/>
    <col min="1549" max="1792" width="9" style="79"/>
    <col min="1793" max="1793" width="4.140625" style="79" customWidth="1"/>
    <col min="1794" max="1794" width="4.28515625" style="79" customWidth="1"/>
    <col min="1795" max="1795" width="42.42578125" style="79" customWidth="1"/>
    <col min="1796" max="1796" width="8.42578125" style="79" bestFit="1" customWidth="1"/>
    <col min="1797" max="1797" width="7" style="79" bestFit="1" customWidth="1"/>
    <col min="1798" max="1798" width="11.42578125" style="79" customWidth="1"/>
    <col min="1799" max="1799" width="13" style="79" customWidth="1"/>
    <col min="1800" max="1800" width="11.7109375" style="79" customWidth="1"/>
    <col min="1801" max="1801" width="12.5703125" style="79" bestFit="1" customWidth="1"/>
    <col min="1802" max="1802" width="13" style="79" customWidth="1"/>
    <col min="1803" max="1803" width="8.5703125" style="79" customWidth="1"/>
    <col min="1804" max="1804" width="11.7109375" style="79" customWidth="1"/>
    <col min="1805" max="2048" width="9" style="79"/>
    <col min="2049" max="2049" width="4.140625" style="79" customWidth="1"/>
    <col min="2050" max="2050" width="4.28515625" style="79" customWidth="1"/>
    <col min="2051" max="2051" width="42.42578125" style="79" customWidth="1"/>
    <col min="2052" max="2052" width="8.42578125" style="79" bestFit="1" customWidth="1"/>
    <col min="2053" max="2053" width="7" style="79" bestFit="1" customWidth="1"/>
    <col min="2054" max="2054" width="11.42578125" style="79" customWidth="1"/>
    <col min="2055" max="2055" width="13" style="79" customWidth="1"/>
    <col min="2056" max="2056" width="11.7109375" style="79" customWidth="1"/>
    <col min="2057" max="2057" width="12.5703125" style="79" bestFit="1" customWidth="1"/>
    <col min="2058" max="2058" width="13" style="79" customWidth="1"/>
    <col min="2059" max="2059" width="8.5703125" style="79" customWidth="1"/>
    <col min="2060" max="2060" width="11.7109375" style="79" customWidth="1"/>
    <col min="2061" max="2304" width="9" style="79"/>
    <col min="2305" max="2305" width="4.140625" style="79" customWidth="1"/>
    <col min="2306" max="2306" width="4.28515625" style="79" customWidth="1"/>
    <col min="2307" max="2307" width="42.42578125" style="79" customWidth="1"/>
    <col min="2308" max="2308" width="8.42578125" style="79" bestFit="1" customWidth="1"/>
    <col min="2309" max="2309" width="7" style="79" bestFit="1" customWidth="1"/>
    <col min="2310" max="2310" width="11.42578125" style="79" customWidth="1"/>
    <col min="2311" max="2311" width="13" style="79" customWidth="1"/>
    <col min="2312" max="2312" width="11.7109375" style="79" customWidth="1"/>
    <col min="2313" max="2313" width="12.5703125" style="79" bestFit="1" customWidth="1"/>
    <col min="2314" max="2314" width="13" style="79" customWidth="1"/>
    <col min="2315" max="2315" width="8.5703125" style="79" customWidth="1"/>
    <col min="2316" max="2316" width="11.7109375" style="79" customWidth="1"/>
    <col min="2317" max="2560" width="9" style="79"/>
    <col min="2561" max="2561" width="4.140625" style="79" customWidth="1"/>
    <col min="2562" max="2562" width="4.28515625" style="79" customWidth="1"/>
    <col min="2563" max="2563" width="42.42578125" style="79" customWidth="1"/>
    <col min="2564" max="2564" width="8.42578125" style="79" bestFit="1" customWidth="1"/>
    <col min="2565" max="2565" width="7" style="79" bestFit="1" customWidth="1"/>
    <col min="2566" max="2566" width="11.42578125" style="79" customWidth="1"/>
    <col min="2567" max="2567" width="13" style="79" customWidth="1"/>
    <col min="2568" max="2568" width="11.7109375" style="79" customWidth="1"/>
    <col min="2569" max="2569" width="12.5703125" style="79" bestFit="1" customWidth="1"/>
    <col min="2570" max="2570" width="13" style="79" customWidth="1"/>
    <col min="2571" max="2571" width="8.5703125" style="79" customWidth="1"/>
    <col min="2572" max="2572" width="11.7109375" style="79" customWidth="1"/>
    <col min="2573" max="2816" width="9" style="79"/>
    <col min="2817" max="2817" width="4.140625" style="79" customWidth="1"/>
    <col min="2818" max="2818" width="4.28515625" style="79" customWidth="1"/>
    <col min="2819" max="2819" width="42.42578125" style="79" customWidth="1"/>
    <col min="2820" max="2820" width="8.42578125" style="79" bestFit="1" customWidth="1"/>
    <col min="2821" max="2821" width="7" style="79" bestFit="1" customWidth="1"/>
    <col min="2822" max="2822" width="11.42578125" style="79" customWidth="1"/>
    <col min="2823" max="2823" width="13" style="79" customWidth="1"/>
    <col min="2824" max="2824" width="11.7109375" style="79" customWidth="1"/>
    <col min="2825" max="2825" width="12.5703125" style="79" bestFit="1" customWidth="1"/>
    <col min="2826" max="2826" width="13" style="79" customWidth="1"/>
    <col min="2827" max="2827" width="8.5703125" style="79" customWidth="1"/>
    <col min="2828" max="2828" width="11.7109375" style="79" customWidth="1"/>
    <col min="2829" max="3072" width="9" style="79"/>
    <col min="3073" max="3073" width="4.140625" style="79" customWidth="1"/>
    <col min="3074" max="3074" width="4.28515625" style="79" customWidth="1"/>
    <col min="3075" max="3075" width="42.42578125" style="79" customWidth="1"/>
    <col min="3076" max="3076" width="8.42578125" style="79" bestFit="1" customWidth="1"/>
    <col min="3077" max="3077" width="7" style="79" bestFit="1" customWidth="1"/>
    <col min="3078" max="3078" width="11.42578125" style="79" customWidth="1"/>
    <col min="3079" max="3079" width="13" style="79" customWidth="1"/>
    <col min="3080" max="3080" width="11.7109375" style="79" customWidth="1"/>
    <col min="3081" max="3081" width="12.5703125" style="79" bestFit="1" customWidth="1"/>
    <col min="3082" max="3082" width="13" style="79" customWidth="1"/>
    <col min="3083" max="3083" width="8.5703125" style="79" customWidth="1"/>
    <col min="3084" max="3084" width="11.7109375" style="79" customWidth="1"/>
    <col min="3085" max="3328" width="9" style="79"/>
    <col min="3329" max="3329" width="4.140625" style="79" customWidth="1"/>
    <col min="3330" max="3330" width="4.28515625" style="79" customWidth="1"/>
    <col min="3331" max="3331" width="42.42578125" style="79" customWidth="1"/>
    <col min="3332" max="3332" width="8.42578125" style="79" bestFit="1" customWidth="1"/>
    <col min="3333" max="3333" width="7" style="79" bestFit="1" customWidth="1"/>
    <col min="3334" max="3334" width="11.42578125" style="79" customWidth="1"/>
    <col min="3335" max="3335" width="13" style="79" customWidth="1"/>
    <col min="3336" max="3336" width="11.7109375" style="79" customWidth="1"/>
    <col min="3337" max="3337" width="12.5703125" style="79" bestFit="1" customWidth="1"/>
    <col min="3338" max="3338" width="13" style="79" customWidth="1"/>
    <col min="3339" max="3339" width="8.5703125" style="79" customWidth="1"/>
    <col min="3340" max="3340" width="11.7109375" style="79" customWidth="1"/>
    <col min="3341" max="3584" width="9" style="79"/>
    <col min="3585" max="3585" width="4.140625" style="79" customWidth="1"/>
    <col min="3586" max="3586" width="4.28515625" style="79" customWidth="1"/>
    <col min="3587" max="3587" width="42.42578125" style="79" customWidth="1"/>
    <col min="3588" max="3588" width="8.42578125" style="79" bestFit="1" customWidth="1"/>
    <col min="3589" max="3589" width="7" style="79" bestFit="1" customWidth="1"/>
    <col min="3590" max="3590" width="11.42578125" style="79" customWidth="1"/>
    <col min="3591" max="3591" width="13" style="79" customWidth="1"/>
    <col min="3592" max="3592" width="11.7109375" style="79" customWidth="1"/>
    <col min="3593" max="3593" width="12.5703125" style="79" bestFit="1" customWidth="1"/>
    <col min="3594" max="3594" width="13" style="79" customWidth="1"/>
    <col min="3595" max="3595" width="8.5703125" style="79" customWidth="1"/>
    <col min="3596" max="3596" width="11.7109375" style="79" customWidth="1"/>
    <col min="3597" max="3840" width="9" style="79"/>
    <col min="3841" max="3841" width="4.140625" style="79" customWidth="1"/>
    <col min="3842" max="3842" width="4.28515625" style="79" customWidth="1"/>
    <col min="3843" max="3843" width="42.42578125" style="79" customWidth="1"/>
    <col min="3844" max="3844" width="8.42578125" style="79" bestFit="1" customWidth="1"/>
    <col min="3845" max="3845" width="7" style="79" bestFit="1" customWidth="1"/>
    <col min="3846" max="3846" width="11.42578125" style="79" customWidth="1"/>
    <col min="3847" max="3847" width="13" style="79" customWidth="1"/>
    <col min="3848" max="3848" width="11.7109375" style="79" customWidth="1"/>
    <col min="3849" max="3849" width="12.5703125" style="79" bestFit="1" customWidth="1"/>
    <col min="3850" max="3850" width="13" style="79" customWidth="1"/>
    <col min="3851" max="3851" width="8.5703125" style="79" customWidth="1"/>
    <col min="3852" max="3852" width="11.7109375" style="79" customWidth="1"/>
    <col min="3853" max="4096" width="9" style="79"/>
    <col min="4097" max="4097" width="4.140625" style="79" customWidth="1"/>
    <col min="4098" max="4098" width="4.28515625" style="79" customWidth="1"/>
    <col min="4099" max="4099" width="42.42578125" style="79" customWidth="1"/>
    <col min="4100" max="4100" width="8.42578125" style="79" bestFit="1" customWidth="1"/>
    <col min="4101" max="4101" width="7" style="79" bestFit="1" customWidth="1"/>
    <col min="4102" max="4102" width="11.42578125" style="79" customWidth="1"/>
    <col min="4103" max="4103" width="13" style="79" customWidth="1"/>
    <col min="4104" max="4104" width="11.7109375" style="79" customWidth="1"/>
    <col min="4105" max="4105" width="12.5703125" style="79" bestFit="1" customWidth="1"/>
    <col min="4106" max="4106" width="13" style="79" customWidth="1"/>
    <col min="4107" max="4107" width="8.5703125" style="79" customWidth="1"/>
    <col min="4108" max="4108" width="11.7109375" style="79" customWidth="1"/>
    <col min="4109" max="4352" width="9" style="79"/>
    <col min="4353" max="4353" width="4.140625" style="79" customWidth="1"/>
    <col min="4354" max="4354" width="4.28515625" style="79" customWidth="1"/>
    <col min="4355" max="4355" width="42.42578125" style="79" customWidth="1"/>
    <col min="4356" max="4356" width="8.42578125" style="79" bestFit="1" customWidth="1"/>
    <col min="4357" max="4357" width="7" style="79" bestFit="1" customWidth="1"/>
    <col min="4358" max="4358" width="11.42578125" style="79" customWidth="1"/>
    <col min="4359" max="4359" width="13" style="79" customWidth="1"/>
    <col min="4360" max="4360" width="11.7109375" style="79" customWidth="1"/>
    <col min="4361" max="4361" width="12.5703125" style="79" bestFit="1" customWidth="1"/>
    <col min="4362" max="4362" width="13" style="79" customWidth="1"/>
    <col min="4363" max="4363" width="8.5703125" style="79" customWidth="1"/>
    <col min="4364" max="4364" width="11.7109375" style="79" customWidth="1"/>
    <col min="4365" max="4608" width="9" style="79"/>
    <col min="4609" max="4609" width="4.140625" style="79" customWidth="1"/>
    <col min="4610" max="4610" width="4.28515625" style="79" customWidth="1"/>
    <col min="4611" max="4611" width="42.42578125" style="79" customWidth="1"/>
    <col min="4612" max="4612" width="8.42578125" style="79" bestFit="1" customWidth="1"/>
    <col min="4613" max="4613" width="7" style="79" bestFit="1" customWidth="1"/>
    <col min="4614" max="4614" width="11.42578125" style="79" customWidth="1"/>
    <col min="4615" max="4615" width="13" style="79" customWidth="1"/>
    <col min="4616" max="4616" width="11.7109375" style="79" customWidth="1"/>
    <col min="4617" max="4617" width="12.5703125" style="79" bestFit="1" customWidth="1"/>
    <col min="4618" max="4618" width="13" style="79" customWidth="1"/>
    <col min="4619" max="4619" width="8.5703125" style="79" customWidth="1"/>
    <col min="4620" max="4620" width="11.7109375" style="79" customWidth="1"/>
    <col min="4621" max="4864" width="9" style="79"/>
    <col min="4865" max="4865" width="4.140625" style="79" customWidth="1"/>
    <col min="4866" max="4866" width="4.28515625" style="79" customWidth="1"/>
    <col min="4867" max="4867" width="42.42578125" style="79" customWidth="1"/>
    <col min="4868" max="4868" width="8.42578125" style="79" bestFit="1" customWidth="1"/>
    <col min="4869" max="4869" width="7" style="79" bestFit="1" customWidth="1"/>
    <col min="4870" max="4870" width="11.42578125" style="79" customWidth="1"/>
    <col min="4871" max="4871" width="13" style="79" customWidth="1"/>
    <col min="4872" max="4872" width="11.7109375" style="79" customWidth="1"/>
    <col min="4873" max="4873" width="12.5703125" style="79" bestFit="1" customWidth="1"/>
    <col min="4874" max="4874" width="13" style="79" customWidth="1"/>
    <col min="4875" max="4875" width="8.5703125" style="79" customWidth="1"/>
    <col min="4876" max="4876" width="11.7109375" style="79" customWidth="1"/>
    <col min="4877" max="5120" width="9" style="79"/>
    <col min="5121" max="5121" width="4.140625" style="79" customWidth="1"/>
    <col min="5122" max="5122" width="4.28515625" style="79" customWidth="1"/>
    <col min="5123" max="5123" width="42.42578125" style="79" customWidth="1"/>
    <col min="5124" max="5124" width="8.42578125" style="79" bestFit="1" customWidth="1"/>
    <col min="5125" max="5125" width="7" style="79" bestFit="1" customWidth="1"/>
    <col min="5126" max="5126" width="11.42578125" style="79" customWidth="1"/>
    <col min="5127" max="5127" width="13" style="79" customWidth="1"/>
    <col min="5128" max="5128" width="11.7109375" style="79" customWidth="1"/>
    <col min="5129" max="5129" width="12.5703125" style="79" bestFit="1" customWidth="1"/>
    <col min="5130" max="5130" width="13" style="79" customWidth="1"/>
    <col min="5131" max="5131" width="8.5703125" style="79" customWidth="1"/>
    <col min="5132" max="5132" width="11.7109375" style="79" customWidth="1"/>
    <col min="5133" max="5376" width="9" style="79"/>
    <col min="5377" max="5377" width="4.140625" style="79" customWidth="1"/>
    <col min="5378" max="5378" width="4.28515625" style="79" customWidth="1"/>
    <col min="5379" max="5379" width="42.42578125" style="79" customWidth="1"/>
    <col min="5380" max="5380" width="8.42578125" style="79" bestFit="1" customWidth="1"/>
    <col min="5381" max="5381" width="7" style="79" bestFit="1" customWidth="1"/>
    <col min="5382" max="5382" width="11.42578125" style="79" customWidth="1"/>
    <col min="5383" max="5383" width="13" style="79" customWidth="1"/>
    <col min="5384" max="5384" width="11.7109375" style="79" customWidth="1"/>
    <col min="5385" max="5385" width="12.5703125" style="79" bestFit="1" customWidth="1"/>
    <col min="5386" max="5386" width="13" style="79" customWidth="1"/>
    <col min="5387" max="5387" width="8.5703125" style="79" customWidth="1"/>
    <col min="5388" max="5388" width="11.7109375" style="79" customWidth="1"/>
    <col min="5389" max="5632" width="9" style="79"/>
    <col min="5633" max="5633" width="4.140625" style="79" customWidth="1"/>
    <col min="5634" max="5634" width="4.28515625" style="79" customWidth="1"/>
    <col min="5635" max="5635" width="42.42578125" style="79" customWidth="1"/>
    <col min="5636" max="5636" width="8.42578125" style="79" bestFit="1" customWidth="1"/>
    <col min="5637" max="5637" width="7" style="79" bestFit="1" customWidth="1"/>
    <col min="5638" max="5638" width="11.42578125" style="79" customWidth="1"/>
    <col min="5639" max="5639" width="13" style="79" customWidth="1"/>
    <col min="5640" max="5640" width="11.7109375" style="79" customWidth="1"/>
    <col min="5641" max="5641" width="12.5703125" style="79" bestFit="1" customWidth="1"/>
    <col min="5642" max="5642" width="13" style="79" customWidth="1"/>
    <col min="5643" max="5643" width="8.5703125" style="79" customWidth="1"/>
    <col min="5644" max="5644" width="11.7109375" style="79" customWidth="1"/>
    <col min="5645" max="5888" width="9" style="79"/>
    <col min="5889" max="5889" width="4.140625" style="79" customWidth="1"/>
    <col min="5890" max="5890" width="4.28515625" style="79" customWidth="1"/>
    <col min="5891" max="5891" width="42.42578125" style="79" customWidth="1"/>
    <col min="5892" max="5892" width="8.42578125" style="79" bestFit="1" customWidth="1"/>
    <col min="5893" max="5893" width="7" style="79" bestFit="1" customWidth="1"/>
    <col min="5894" max="5894" width="11.42578125" style="79" customWidth="1"/>
    <col min="5895" max="5895" width="13" style="79" customWidth="1"/>
    <col min="5896" max="5896" width="11.7109375" style="79" customWidth="1"/>
    <col min="5897" max="5897" width="12.5703125" style="79" bestFit="1" customWidth="1"/>
    <col min="5898" max="5898" width="13" style="79" customWidth="1"/>
    <col min="5899" max="5899" width="8.5703125" style="79" customWidth="1"/>
    <col min="5900" max="5900" width="11.7109375" style="79" customWidth="1"/>
    <col min="5901" max="6144" width="9" style="79"/>
    <col min="6145" max="6145" width="4.140625" style="79" customWidth="1"/>
    <col min="6146" max="6146" width="4.28515625" style="79" customWidth="1"/>
    <col min="6147" max="6147" width="42.42578125" style="79" customWidth="1"/>
    <col min="6148" max="6148" width="8.42578125" style="79" bestFit="1" customWidth="1"/>
    <col min="6149" max="6149" width="7" style="79" bestFit="1" customWidth="1"/>
    <col min="6150" max="6150" width="11.42578125" style="79" customWidth="1"/>
    <col min="6151" max="6151" width="13" style="79" customWidth="1"/>
    <col min="6152" max="6152" width="11.7109375" style="79" customWidth="1"/>
    <col min="6153" max="6153" width="12.5703125" style="79" bestFit="1" customWidth="1"/>
    <col min="6154" max="6154" width="13" style="79" customWidth="1"/>
    <col min="6155" max="6155" width="8.5703125" style="79" customWidth="1"/>
    <col min="6156" max="6156" width="11.7109375" style="79" customWidth="1"/>
    <col min="6157" max="6400" width="9" style="79"/>
    <col min="6401" max="6401" width="4.140625" style="79" customWidth="1"/>
    <col min="6402" max="6402" width="4.28515625" style="79" customWidth="1"/>
    <col min="6403" max="6403" width="42.42578125" style="79" customWidth="1"/>
    <col min="6404" max="6404" width="8.42578125" style="79" bestFit="1" customWidth="1"/>
    <col min="6405" max="6405" width="7" style="79" bestFit="1" customWidth="1"/>
    <col min="6406" max="6406" width="11.42578125" style="79" customWidth="1"/>
    <col min="6407" max="6407" width="13" style="79" customWidth="1"/>
    <col min="6408" max="6408" width="11.7109375" style="79" customWidth="1"/>
    <col min="6409" max="6409" width="12.5703125" style="79" bestFit="1" customWidth="1"/>
    <col min="6410" max="6410" width="13" style="79" customWidth="1"/>
    <col min="6411" max="6411" width="8.5703125" style="79" customWidth="1"/>
    <col min="6412" max="6412" width="11.7109375" style="79" customWidth="1"/>
    <col min="6413" max="6656" width="9" style="79"/>
    <col min="6657" max="6657" width="4.140625" style="79" customWidth="1"/>
    <col min="6658" max="6658" width="4.28515625" style="79" customWidth="1"/>
    <col min="6659" max="6659" width="42.42578125" style="79" customWidth="1"/>
    <col min="6660" max="6660" width="8.42578125" style="79" bestFit="1" customWidth="1"/>
    <col min="6661" max="6661" width="7" style="79" bestFit="1" customWidth="1"/>
    <col min="6662" max="6662" width="11.42578125" style="79" customWidth="1"/>
    <col min="6663" max="6663" width="13" style="79" customWidth="1"/>
    <col min="6664" max="6664" width="11.7109375" style="79" customWidth="1"/>
    <col min="6665" max="6665" width="12.5703125" style="79" bestFit="1" customWidth="1"/>
    <col min="6666" max="6666" width="13" style="79" customWidth="1"/>
    <col min="6667" max="6667" width="8.5703125" style="79" customWidth="1"/>
    <col min="6668" max="6668" width="11.7109375" style="79" customWidth="1"/>
    <col min="6669" max="6912" width="9" style="79"/>
    <col min="6913" max="6913" width="4.140625" style="79" customWidth="1"/>
    <col min="6914" max="6914" width="4.28515625" style="79" customWidth="1"/>
    <col min="6915" max="6915" width="42.42578125" style="79" customWidth="1"/>
    <col min="6916" max="6916" width="8.42578125" style="79" bestFit="1" customWidth="1"/>
    <col min="6917" max="6917" width="7" style="79" bestFit="1" customWidth="1"/>
    <col min="6918" max="6918" width="11.42578125" style="79" customWidth="1"/>
    <col min="6919" max="6919" width="13" style="79" customWidth="1"/>
    <col min="6920" max="6920" width="11.7109375" style="79" customWidth="1"/>
    <col min="6921" max="6921" width="12.5703125" style="79" bestFit="1" customWidth="1"/>
    <col min="6922" max="6922" width="13" style="79" customWidth="1"/>
    <col min="6923" max="6923" width="8.5703125" style="79" customWidth="1"/>
    <col min="6924" max="6924" width="11.7109375" style="79" customWidth="1"/>
    <col min="6925" max="7168" width="9" style="79"/>
    <col min="7169" max="7169" width="4.140625" style="79" customWidth="1"/>
    <col min="7170" max="7170" width="4.28515625" style="79" customWidth="1"/>
    <col min="7171" max="7171" width="42.42578125" style="79" customWidth="1"/>
    <col min="7172" max="7172" width="8.42578125" style="79" bestFit="1" customWidth="1"/>
    <col min="7173" max="7173" width="7" style="79" bestFit="1" customWidth="1"/>
    <col min="7174" max="7174" width="11.42578125" style="79" customWidth="1"/>
    <col min="7175" max="7175" width="13" style="79" customWidth="1"/>
    <col min="7176" max="7176" width="11.7109375" style="79" customWidth="1"/>
    <col min="7177" max="7177" width="12.5703125" style="79" bestFit="1" customWidth="1"/>
    <col min="7178" max="7178" width="13" style="79" customWidth="1"/>
    <col min="7179" max="7179" width="8.5703125" style="79" customWidth="1"/>
    <col min="7180" max="7180" width="11.7109375" style="79" customWidth="1"/>
    <col min="7181" max="7424" width="9" style="79"/>
    <col min="7425" max="7425" width="4.140625" style="79" customWidth="1"/>
    <col min="7426" max="7426" width="4.28515625" style="79" customWidth="1"/>
    <col min="7427" max="7427" width="42.42578125" style="79" customWidth="1"/>
    <col min="7428" max="7428" width="8.42578125" style="79" bestFit="1" customWidth="1"/>
    <col min="7429" max="7429" width="7" style="79" bestFit="1" customWidth="1"/>
    <col min="7430" max="7430" width="11.42578125" style="79" customWidth="1"/>
    <col min="7431" max="7431" width="13" style="79" customWidth="1"/>
    <col min="7432" max="7432" width="11.7109375" style="79" customWidth="1"/>
    <col min="7433" max="7433" width="12.5703125" style="79" bestFit="1" customWidth="1"/>
    <col min="7434" max="7434" width="13" style="79" customWidth="1"/>
    <col min="7435" max="7435" width="8.5703125" style="79" customWidth="1"/>
    <col min="7436" max="7436" width="11.7109375" style="79" customWidth="1"/>
    <col min="7437" max="7680" width="9" style="79"/>
    <col min="7681" max="7681" width="4.140625" style="79" customWidth="1"/>
    <col min="7682" max="7682" width="4.28515625" style="79" customWidth="1"/>
    <col min="7683" max="7683" width="42.42578125" style="79" customWidth="1"/>
    <col min="7684" max="7684" width="8.42578125" style="79" bestFit="1" customWidth="1"/>
    <col min="7685" max="7685" width="7" style="79" bestFit="1" customWidth="1"/>
    <col min="7686" max="7686" width="11.42578125" style="79" customWidth="1"/>
    <col min="7687" max="7687" width="13" style="79" customWidth="1"/>
    <col min="7688" max="7688" width="11.7109375" style="79" customWidth="1"/>
    <col min="7689" max="7689" width="12.5703125" style="79" bestFit="1" customWidth="1"/>
    <col min="7690" max="7690" width="13" style="79" customWidth="1"/>
    <col min="7691" max="7691" width="8.5703125" style="79" customWidth="1"/>
    <col min="7692" max="7692" width="11.7109375" style="79" customWidth="1"/>
    <col min="7693" max="7936" width="9" style="79"/>
    <col min="7937" max="7937" width="4.140625" style="79" customWidth="1"/>
    <col min="7938" max="7938" width="4.28515625" style="79" customWidth="1"/>
    <col min="7939" max="7939" width="42.42578125" style="79" customWidth="1"/>
    <col min="7940" max="7940" width="8.42578125" style="79" bestFit="1" customWidth="1"/>
    <col min="7941" max="7941" width="7" style="79" bestFit="1" customWidth="1"/>
    <col min="7942" max="7942" width="11.42578125" style="79" customWidth="1"/>
    <col min="7943" max="7943" width="13" style="79" customWidth="1"/>
    <col min="7944" max="7944" width="11.7109375" style="79" customWidth="1"/>
    <col min="7945" max="7945" width="12.5703125" style="79" bestFit="1" customWidth="1"/>
    <col min="7946" max="7946" width="13" style="79" customWidth="1"/>
    <col min="7947" max="7947" width="8.5703125" style="79" customWidth="1"/>
    <col min="7948" max="7948" width="11.7109375" style="79" customWidth="1"/>
    <col min="7949" max="8192" width="9" style="79"/>
    <col min="8193" max="8193" width="4.140625" style="79" customWidth="1"/>
    <col min="8194" max="8194" width="4.28515625" style="79" customWidth="1"/>
    <col min="8195" max="8195" width="42.42578125" style="79" customWidth="1"/>
    <col min="8196" max="8196" width="8.42578125" style="79" bestFit="1" customWidth="1"/>
    <col min="8197" max="8197" width="7" style="79" bestFit="1" customWidth="1"/>
    <col min="8198" max="8198" width="11.42578125" style="79" customWidth="1"/>
    <col min="8199" max="8199" width="13" style="79" customWidth="1"/>
    <col min="8200" max="8200" width="11.7109375" style="79" customWidth="1"/>
    <col min="8201" max="8201" width="12.5703125" style="79" bestFit="1" customWidth="1"/>
    <col min="8202" max="8202" width="13" style="79" customWidth="1"/>
    <col min="8203" max="8203" width="8.5703125" style="79" customWidth="1"/>
    <col min="8204" max="8204" width="11.7109375" style="79" customWidth="1"/>
    <col min="8205" max="8448" width="9" style="79"/>
    <col min="8449" max="8449" width="4.140625" style="79" customWidth="1"/>
    <col min="8450" max="8450" width="4.28515625" style="79" customWidth="1"/>
    <col min="8451" max="8451" width="42.42578125" style="79" customWidth="1"/>
    <col min="8452" max="8452" width="8.42578125" style="79" bestFit="1" customWidth="1"/>
    <col min="8453" max="8453" width="7" style="79" bestFit="1" customWidth="1"/>
    <col min="8454" max="8454" width="11.42578125" style="79" customWidth="1"/>
    <col min="8455" max="8455" width="13" style="79" customWidth="1"/>
    <col min="8456" max="8456" width="11.7109375" style="79" customWidth="1"/>
    <col min="8457" max="8457" width="12.5703125" style="79" bestFit="1" customWidth="1"/>
    <col min="8458" max="8458" width="13" style="79" customWidth="1"/>
    <col min="8459" max="8459" width="8.5703125" style="79" customWidth="1"/>
    <col min="8460" max="8460" width="11.7109375" style="79" customWidth="1"/>
    <col min="8461" max="8704" width="9" style="79"/>
    <col min="8705" max="8705" width="4.140625" style="79" customWidth="1"/>
    <col min="8706" max="8706" width="4.28515625" style="79" customWidth="1"/>
    <col min="8707" max="8707" width="42.42578125" style="79" customWidth="1"/>
    <col min="8708" max="8708" width="8.42578125" style="79" bestFit="1" customWidth="1"/>
    <col min="8709" max="8709" width="7" style="79" bestFit="1" customWidth="1"/>
    <col min="8710" max="8710" width="11.42578125" style="79" customWidth="1"/>
    <col min="8711" max="8711" width="13" style="79" customWidth="1"/>
    <col min="8712" max="8712" width="11.7109375" style="79" customWidth="1"/>
    <col min="8713" max="8713" width="12.5703125" style="79" bestFit="1" customWidth="1"/>
    <col min="8714" max="8714" width="13" style="79" customWidth="1"/>
    <col min="8715" max="8715" width="8.5703125" style="79" customWidth="1"/>
    <col min="8716" max="8716" width="11.7109375" style="79" customWidth="1"/>
    <col min="8717" max="8960" width="9" style="79"/>
    <col min="8961" max="8961" width="4.140625" style="79" customWidth="1"/>
    <col min="8962" max="8962" width="4.28515625" style="79" customWidth="1"/>
    <col min="8963" max="8963" width="42.42578125" style="79" customWidth="1"/>
    <col min="8964" max="8964" width="8.42578125" style="79" bestFit="1" customWidth="1"/>
    <col min="8965" max="8965" width="7" style="79" bestFit="1" customWidth="1"/>
    <col min="8966" max="8966" width="11.42578125" style="79" customWidth="1"/>
    <col min="8967" max="8967" width="13" style="79" customWidth="1"/>
    <col min="8968" max="8968" width="11.7109375" style="79" customWidth="1"/>
    <col min="8969" max="8969" width="12.5703125" style="79" bestFit="1" customWidth="1"/>
    <col min="8970" max="8970" width="13" style="79" customWidth="1"/>
    <col min="8971" max="8971" width="8.5703125" style="79" customWidth="1"/>
    <col min="8972" max="8972" width="11.7109375" style="79" customWidth="1"/>
    <col min="8973" max="9216" width="9" style="79"/>
    <col min="9217" max="9217" width="4.140625" style="79" customWidth="1"/>
    <col min="9218" max="9218" width="4.28515625" style="79" customWidth="1"/>
    <col min="9219" max="9219" width="42.42578125" style="79" customWidth="1"/>
    <col min="9220" max="9220" width="8.42578125" style="79" bestFit="1" customWidth="1"/>
    <col min="9221" max="9221" width="7" style="79" bestFit="1" customWidth="1"/>
    <col min="9222" max="9222" width="11.42578125" style="79" customWidth="1"/>
    <col min="9223" max="9223" width="13" style="79" customWidth="1"/>
    <col min="9224" max="9224" width="11.7109375" style="79" customWidth="1"/>
    <col min="9225" max="9225" width="12.5703125" style="79" bestFit="1" customWidth="1"/>
    <col min="9226" max="9226" width="13" style="79" customWidth="1"/>
    <col min="9227" max="9227" width="8.5703125" style="79" customWidth="1"/>
    <col min="9228" max="9228" width="11.7109375" style="79" customWidth="1"/>
    <col min="9229" max="9472" width="9" style="79"/>
    <col min="9473" max="9473" width="4.140625" style="79" customWidth="1"/>
    <col min="9474" max="9474" width="4.28515625" style="79" customWidth="1"/>
    <col min="9475" max="9475" width="42.42578125" style="79" customWidth="1"/>
    <col min="9476" max="9476" width="8.42578125" style="79" bestFit="1" customWidth="1"/>
    <col min="9477" max="9477" width="7" style="79" bestFit="1" customWidth="1"/>
    <col min="9478" max="9478" width="11.42578125" style="79" customWidth="1"/>
    <col min="9479" max="9479" width="13" style="79" customWidth="1"/>
    <col min="9480" max="9480" width="11.7109375" style="79" customWidth="1"/>
    <col min="9481" max="9481" width="12.5703125" style="79" bestFit="1" customWidth="1"/>
    <col min="9482" max="9482" width="13" style="79" customWidth="1"/>
    <col min="9483" max="9483" width="8.5703125" style="79" customWidth="1"/>
    <col min="9484" max="9484" width="11.7109375" style="79" customWidth="1"/>
    <col min="9485" max="9728" width="9" style="79"/>
    <col min="9729" max="9729" width="4.140625" style="79" customWidth="1"/>
    <col min="9730" max="9730" width="4.28515625" style="79" customWidth="1"/>
    <col min="9731" max="9731" width="42.42578125" style="79" customWidth="1"/>
    <col min="9732" max="9732" width="8.42578125" style="79" bestFit="1" customWidth="1"/>
    <col min="9733" max="9733" width="7" style="79" bestFit="1" customWidth="1"/>
    <col min="9734" max="9734" width="11.42578125" style="79" customWidth="1"/>
    <col min="9735" max="9735" width="13" style="79" customWidth="1"/>
    <col min="9736" max="9736" width="11.7109375" style="79" customWidth="1"/>
    <col min="9737" max="9737" width="12.5703125" style="79" bestFit="1" customWidth="1"/>
    <col min="9738" max="9738" width="13" style="79" customWidth="1"/>
    <col min="9739" max="9739" width="8.5703125" style="79" customWidth="1"/>
    <col min="9740" max="9740" width="11.7109375" style="79" customWidth="1"/>
    <col min="9741" max="9984" width="9" style="79"/>
    <col min="9985" max="9985" width="4.140625" style="79" customWidth="1"/>
    <col min="9986" max="9986" width="4.28515625" style="79" customWidth="1"/>
    <col min="9987" max="9987" width="42.42578125" style="79" customWidth="1"/>
    <col min="9988" max="9988" width="8.42578125" style="79" bestFit="1" customWidth="1"/>
    <col min="9989" max="9989" width="7" style="79" bestFit="1" customWidth="1"/>
    <col min="9990" max="9990" width="11.42578125" style="79" customWidth="1"/>
    <col min="9991" max="9991" width="13" style="79" customWidth="1"/>
    <col min="9992" max="9992" width="11.7109375" style="79" customWidth="1"/>
    <col min="9993" max="9993" width="12.5703125" style="79" bestFit="1" customWidth="1"/>
    <col min="9994" max="9994" width="13" style="79" customWidth="1"/>
    <col min="9995" max="9995" width="8.5703125" style="79" customWidth="1"/>
    <col min="9996" max="9996" width="11.7109375" style="79" customWidth="1"/>
    <col min="9997" max="10240" width="9" style="79"/>
    <col min="10241" max="10241" width="4.140625" style="79" customWidth="1"/>
    <col min="10242" max="10242" width="4.28515625" style="79" customWidth="1"/>
    <col min="10243" max="10243" width="42.42578125" style="79" customWidth="1"/>
    <col min="10244" max="10244" width="8.42578125" style="79" bestFit="1" customWidth="1"/>
    <col min="10245" max="10245" width="7" style="79" bestFit="1" customWidth="1"/>
    <col min="10246" max="10246" width="11.42578125" style="79" customWidth="1"/>
    <col min="10247" max="10247" width="13" style="79" customWidth="1"/>
    <col min="10248" max="10248" width="11.7109375" style="79" customWidth="1"/>
    <col min="10249" max="10249" width="12.5703125" style="79" bestFit="1" customWidth="1"/>
    <col min="10250" max="10250" width="13" style="79" customWidth="1"/>
    <col min="10251" max="10251" width="8.5703125" style="79" customWidth="1"/>
    <col min="10252" max="10252" width="11.7109375" style="79" customWidth="1"/>
    <col min="10253" max="10496" width="9" style="79"/>
    <col min="10497" max="10497" width="4.140625" style="79" customWidth="1"/>
    <col min="10498" max="10498" width="4.28515625" style="79" customWidth="1"/>
    <col min="10499" max="10499" width="42.42578125" style="79" customWidth="1"/>
    <col min="10500" max="10500" width="8.42578125" style="79" bestFit="1" customWidth="1"/>
    <col min="10501" max="10501" width="7" style="79" bestFit="1" customWidth="1"/>
    <col min="10502" max="10502" width="11.42578125" style="79" customWidth="1"/>
    <col min="10503" max="10503" width="13" style="79" customWidth="1"/>
    <col min="10504" max="10504" width="11.7109375" style="79" customWidth="1"/>
    <col min="10505" max="10505" width="12.5703125" style="79" bestFit="1" customWidth="1"/>
    <col min="10506" max="10506" width="13" style="79" customWidth="1"/>
    <col min="10507" max="10507" width="8.5703125" style="79" customWidth="1"/>
    <col min="10508" max="10508" width="11.7109375" style="79" customWidth="1"/>
    <col min="10509" max="10752" width="9" style="79"/>
    <col min="10753" max="10753" width="4.140625" style="79" customWidth="1"/>
    <col min="10754" max="10754" width="4.28515625" style="79" customWidth="1"/>
    <col min="10755" max="10755" width="42.42578125" style="79" customWidth="1"/>
    <col min="10756" max="10756" width="8.42578125" style="79" bestFit="1" customWidth="1"/>
    <col min="10757" max="10757" width="7" style="79" bestFit="1" customWidth="1"/>
    <col min="10758" max="10758" width="11.42578125" style="79" customWidth="1"/>
    <col min="10759" max="10759" width="13" style="79" customWidth="1"/>
    <col min="10760" max="10760" width="11.7109375" style="79" customWidth="1"/>
    <col min="10761" max="10761" width="12.5703125" style="79" bestFit="1" customWidth="1"/>
    <col min="10762" max="10762" width="13" style="79" customWidth="1"/>
    <col min="10763" max="10763" width="8.5703125" style="79" customWidth="1"/>
    <col min="10764" max="10764" width="11.7109375" style="79" customWidth="1"/>
    <col min="10765" max="11008" width="9" style="79"/>
    <col min="11009" max="11009" width="4.140625" style="79" customWidth="1"/>
    <col min="11010" max="11010" width="4.28515625" style="79" customWidth="1"/>
    <col min="11011" max="11011" width="42.42578125" style="79" customWidth="1"/>
    <col min="11012" max="11012" width="8.42578125" style="79" bestFit="1" customWidth="1"/>
    <col min="11013" max="11013" width="7" style="79" bestFit="1" customWidth="1"/>
    <col min="11014" max="11014" width="11.42578125" style="79" customWidth="1"/>
    <col min="11015" max="11015" width="13" style="79" customWidth="1"/>
    <col min="11016" max="11016" width="11.7109375" style="79" customWidth="1"/>
    <col min="11017" max="11017" width="12.5703125" style="79" bestFit="1" customWidth="1"/>
    <col min="11018" max="11018" width="13" style="79" customWidth="1"/>
    <col min="11019" max="11019" width="8.5703125" style="79" customWidth="1"/>
    <col min="11020" max="11020" width="11.7109375" style="79" customWidth="1"/>
    <col min="11021" max="11264" width="9" style="79"/>
    <col min="11265" max="11265" width="4.140625" style="79" customWidth="1"/>
    <col min="11266" max="11266" width="4.28515625" style="79" customWidth="1"/>
    <col min="11267" max="11267" width="42.42578125" style="79" customWidth="1"/>
    <col min="11268" max="11268" width="8.42578125" style="79" bestFit="1" customWidth="1"/>
    <col min="11269" max="11269" width="7" style="79" bestFit="1" customWidth="1"/>
    <col min="11270" max="11270" width="11.42578125" style="79" customWidth="1"/>
    <col min="11271" max="11271" width="13" style="79" customWidth="1"/>
    <col min="11272" max="11272" width="11.7109375" style="79" customWidth="1"/>
    <col min="11273" max="11273" width="12.5703125" style="79" bestFit="1" customWidth="1"/>
    <col min="11274" max="11274" width="13" style="79" customWidth="1"/>
    <col min="11275" max="11275" width="8.5703125" style="79" customWidth="1"/>
    <col min="11276" max="11276" width="11.7109375" style="79" customWidth="1"/>
    <col min="11277" max="11520" width="9" style="79"/>
    <col min="11521" max="11521" width="4.140625" style="79" customWidth="1"/>
    <col min="11522" max="11522" width="4.28515625" style="79" customWidth="1"/>
    <col min="11523" max="11523" width="42.42578125" style="79" customWidth="1"/>
    <col min="11524" max="11524" width="8.42578125" style="79" bestFit="1" customWidth="1"/>
    <col min="11525" max="11525" width="7" style="79" bestFit="1" customWidth="1"/>
    <col min="11526" max="11526" width="11.42578125" style="79" customWidth="1"/>
    <col min="11527" max="11527" width="13" style="79" customWidth="1"/>
    <col min="11528" max="11528" width="11.7109375" style="79" customWidth="1"/>
    <col min="11529" max="11529" width="12.5703125" style="79" bestFit="1" customWidth="1"/>
    <col min="11530" max="11530" width="13" style="79" customWidth="1"/>
    <col min="11531" max="11531" width="8.5703125" style="79" customWidth="1"/>
    <col min="11532" max="11532" width="11.7109375" style="79" customWidth="1"/>
    <col min="11533" max="11776" width="9" style="79"/>
    <col min="11777" max="11777" width="4.140625" style="79" customWidth="1"/>
    <col min="11778" max="11778" width="4.28515625" style="79" customWidth="1"/>
    <col min="11779" max="11779" width="42.42578125" style="79" customWidth="1"/>
    <col min="11780" max="11780" width="8.42578125" style="79" bestFit="1" customWidth="1"/>
    <col min="11781" max="11781" width="7" style="79" bestFit="1" customWidth="1"/>
    <col min="11782" max="11782" width="11.42578125" style="79" customWidth="1"/>
    <col min="11783" max="11783" width="13" style="79" customWidth="1"/>
    <col min="11784" max="11784" width="11.7109375" style="79" customWidth="1"/>
    <col min="11785" max="11785" width="12.5703125" style="79" bestFit="1" customWidth="1"/>
    <col min="11786" max="11786" width="13" style="79" customWidth="1"/>
    <col min="11787" max="11787" width="8.5703125" style="79" customWidth="1"/>
    <col min="11788" max="11788" width="11.7109375" style="79" customWidth="1"/>
    <col min="11789" max="12032" width="9" style="79"/>
    <col min="12033" max="12033" width="4.140625" style="79" customWidth="1"/>
    <col min="12034" max="12034" width="4.28515625" style="79" customWidth="1"/>
    <col min="12035" max="12035" width="42.42578125" style="79" customWidth="1"/>
    <col min="12036" max="12036" width="8.42578125" style="79" bestFit="1" customWidth="1"/>
    <col min="12037" max="12037" width="7" style="79" bestFit="1" customWidth="1"/>
    <col min="12038" max="12038" width="11.42578125" style="79" customWidth="1"/>
    <col min="12039" max="12039" width="13" style="79" customWidth="1"/>
    <col min="12040" max="12040" width="11.7109375" style="79" customWidth="1"/>
    <col min="12041" max="12041" width="12.5703125" style="79" bestFit="1" customWidth="1"/>
    <col min="12042" max="12042" width="13" style="79" customWidth="1"/>
    <col min="12043" max="12043" width="8.5703125" style="79" customWidth="1"/>
    <col min="12044" max="12044" width="11.7109375" style="79" customWidth="1"/>
    <col min="12045" max="12288" width="9" style="79"/>
    <col min="12289" max="12289" width="4.140625" style="79" customWidth="1"/>
    <col min="12290" max="12290" width="4.28515625" style="79" customWidth="1"/>
    <col min="12291" max="12291" width="42.42578125" style="79" customWidth="1"/>
    <col min="12292" max="12292" width="8.42578125" style="79" bestFit="1" customWidth="1"/>
    <col min="12293" max="12293" width="7" style="79" bestFit="1" customWidth="1"/>
    <col min="12294" max="12294" width="11.42578125" style="79" customWidth="1"/>
    <col min="12295" max="12295" width="13" style="79" customWidth="1"/>
    <col min="12296" max="12296" width="11.7109375" style="79" customWidth="1"/>
    <col min="12297" max="12297" width="12.5703125" style="79" bestFit="1" customWidth="1"/>
    <col min="12298" max="12298" width="13" style="79" customWidth="1"/>
    <col min="12299" max="12299" width="8.5703125" style="79" customWidth="1"/>
    <col min="12300" max="12300" width="11.7109375" style="79" customWidth="1"/>
    <col min="12301" max="12544" width="9" style="79"/>
    <col min="12545" max="12545" width="4.140625" style="79" customWidth="1"/>
    <col min="12546" max="12546" width="4.28515625" style="79" customWidth="1"/>
    <col min="12547" max="12547" width="42.42578125" style="79" customWidth="1"/>
    <col min="12548" max="12548" width="8.42578125" style="79" bestFit="1" customWidth="1"/>
    <col min="12549" max="12549" width="7" style="79" bestFit="1" customWidth="1"/>
    <col min="12550" max="12550" width="11.42578125" style="79" customWidth="1"/>
    <col min="12551" max="12551" width="13" style="79" customWidth="1"/>
    <col min="12552" max="12552" width="11.7109375" style="79" customWidth="1"/>
    <col min="12553" max="12553" width="12.5703125" style="79" bestFit="1" customWidth="1"/>
    <col min="12554" max="12554" width="13" style="79" customWidth="1"/>
    <col min="12555" max="12555" width="8.5703125" style="79" customWidth="1"/>
    <col min="12556" max="12556" width="11.7109375" style="79" customWidth="1"/>
    <col min="12557" max="12800" width="9" style="79"/>
    <col min="12801" max="12801" width="4.140625" style="79" customWidth="1"/>
    <col min="12802" max="12802" width="4.28515625" style="79" customWidth="1"/>
    <col min="12803" max="12803" width="42.42578125" style="79" customWidth="1"/>
    <col min="12804" max="12804" width="8.42578125" style="79" bestFit="1" customWidth="1"/>
    <col min="12805" max="12805" width="7" style="79" bestFit="1" customWidth="1"/>
    <col min="12806" max="12806" width="11.42578125" style="79" customWidth="1"/>
    <col min="12807" max="12807" width="13" style="79" customWidth="1"/>
    <col min="12808" max="12808" width="11.7109375" style="79" customWidth="1"/>
    <col min="12809" max="12809" width="12.5703125" style="79" bestFit="1" customWidth="1"/>
    <col min="12810" max="12810" width="13" style="79" customWidth="1"/>
    <col min="12811" max="12811" width="8.5703125" style="79" customWidth="1"/>
    <col min="12812" max="12812" width="11.7109375" style="79" customWidth="1"/>
    <col min="12813" max="13056" width="9" style="79"/>
    <col min="13057" max="13057" width="4.140625" style="79" customWidth="1"/>
    <col min="13058" max="13058" width="4.28515625" style="79" customWidth="1"/>
    <col min="13059" max="13059" width="42.42578125" style="79" customWidth="1"/>
    <col min="13060" max="13060" width="8.42578125" style="79" bestFit="1" customWidth="1"/>
    <col min="13061" max="13061" width="7" style="79" bestFit="1" customWidth="1"/>
    <col min="13062" max="13062" width="11.42578125" style="79" customWidth="1"/>
    <col min="13063" max="13063" width="13" style="79" customWidth="1"/>
    <col min="13064" max="13064" width="11.7109375" style="79" customWidth="1"/>
    <col min="13065" max="13065" width="12.5703125" style="79" bestFit="1" customWidth="1"/>
    <col min="13066" max="13066" width="13" style="79" customWidth="1"/>
    <col min="13067" max="13067" width="8.5703125" style="79" customWidth="1"/>
    <col min="13068" max="13068" width="11.7109375" style="79" customWidth="1"/>
    <col min="13069" max="13312" width="9" style="79"/>
    <col min="13313" max="13313" width="4.140625" style="79" customWidth="1"/>
    <col min="13314" max="13314" width="4.28515625" style="79" customWidth="1"/>
    <col min="13315" max="13315" width="42.42578125" style="79" customWidth="1"/>
    <col min="13316" max="13316" width="8.42578125" style="79" bestFit="1" customWidth="1"/>
    <col min="13317" max="13317" width="7" style="79" bestFit="1" customWidth="1"/>
    <col min="13318" max="13318" width="11.42578125" style="79" customWidth="1"/>
    <col min="13319" max="13319" width="13" style="79" customWidth="1"/>
    <col min="13320" max="13320" width="11.7109375" style="79" customWidth="1"/>
    <col min="13321" max="13321" width="12.5703125" style="79" bestFit="1" customWidth="1"/>
    <col min="13322" max="13322" width="13" style="79" customWidth="1"/>
    <col min="13323" max="13323" width="8.5703125" style="79" customWidth="1"/>
    <col min="13324" max="13324" width="11.7109375" style="79" customWidth="1"/>
    <col min="13325" max="13568" width="9" style="79"/>
    <col min="13569" max="13569" width="4.140625" style="79" customWidth="1"/>
    <col min="13570" max="13570" width="4.28515625" style="79" customWidth="1"/>
    <col min="13571" max="13571" width="42.42578125" style="79" customWidth="1"/>
    <col min="13572" max="13572" width="8.42578125" style="79" bestFit="1" customWidth="1"/>
    <col min="13573" max="13573" width="7" style="79" bestFit="1" customWidth="1"/>
    <col min="13574" max="13574" width="11.42578125" style="79" customWidth="1"/>
    <col min="13575" max="13575" width="13" style="79" customWidth="1"/>
    <col min="13576" max="13576" width="11.7109375" style="79" customWidth="1"/>
    <col min="13577" max="13577" width="12.5703125" style="79" bestFit="1" customWidth="1"/>
    <col min="13578" max="13578" width="13" style="79" customWidth="1"/>
    <col min="13579" max="13579" width="8.5703125" style="79" customWidth="1"/>
    <col min="13580" max="13580" width="11.7109375" style="79" customWidth="1"/>
    <col min="13581" max="13824" width="9" style="79"/>
    <col min="13825" max="13825" width="4.140625" style="79" customWidth="1"/>
    <col min="13826" max="13826" width="4.28515625" style="79" customWidth="1"/>
    <col min="13827" max="13827" width="42.42578125" style="79" customWidth="1"/>
    <col min="13828" max="13828" width="8.42578125" style="79" bestFit="1" customWidth="1"/>
    <col min="13829" max="13829" width="7" style="79" bestFit="1" customWidth="1"/>
    <col min="13830" max="13830" width="11.42578125" style="79" customWidth="1"/>
    <col min="13831" max="13831" width="13" style="79" customWidth="1"/>
    <col min="13832" max="13832" width="11.7109375" style="79" customWidth="1"/>
    <col min="13833" max="13833" width="12.5703125" style="79" bestFit="1" customWidth="1"/>
    <col min="13834" max="13834" width="13" style="79" customWidth="1"/>
    <col min="13835" max="13835" width="8.5703125" style="79" customWidth="1"/>
    <col min="13836" max="13836" width="11.7109375" style="79" customWidth="1"/>
    <col min="13837" max="14080" width="9" style="79"/>
    <col min="14081" max="14081" width="4.140625" style="79" customWidth="1"/>
    <col min="14082" max="14082" width="4.28515625" style="79" customWidth="1"/>
    <col min="14083" max="14083" width="42.42578125" style="79" customWidth="1"/>
    <col min="14084" max="14084" width="8.42578125" style="79" bestFit="1" customWidth="1"/>
    <col min="14085" max="14085" width="7" style="79" bestFit="1" customWidth="1"/>
    <col min="14086" max="14086" width="11.42578125" style="79" customWidth="1"/>
    <col min="14087" max="14087" width="13" style="79" customWidth="1"/>
    <col min="14088" max="14088" width="11.7109375" style="79" customWidth="1"/>
    <col min="14089" max="14089" width="12.5703125" style="79" bestFit="1" customWidth="1"/>
    <col min="14090" max="14090" width="13" style="79" customWidth="1"/>
    <col min="14091" max="14091" width="8.5703125" style="79" customWidth="1"/>
    <col min="14092" max="14092" width="11.7109375" style="79" customWidth="1"/>
    <col min="14093" max="14336" width="9" style="79"/>
    <col min="14337" max="14337" width="4.140625" style="79" customWidth="1"/>
    <col min="14338" max="14338" width="4.28515625" style="79" customWidth="1"/>
    <col min="14339" max="14339" width="42.42578125" style="79" customWidth="1"/>
    <col min="14340" max="14340" width="8.42578125" style="79" bestFit="1" customWidth="1"/>
    <col min="14341" max="14341" width="7" style="79" bestFit="1" customWidth="1"/>
    <col min="14342" max="14342" width="11.42578125" style="79" customWidth="1"/>
    <col min="14343" max="14343" width="13" style="79" customWidth="1"/>
    <col min="14344" max="14344" width="11.7109375" style="79" customWidth="1"/>
    <col min="14345" max="14345" width="12.5703125" style="79" bestFit="1" customWidth="1"/>
    <col min="14346" max="14346" width="13" style="79" customWidth="1"/>
    <col min="14347" max="14347" width="8.5703125" style="79" customWidth="1"/>
    <col min="14348" max="14348" width="11.7109375" style="79" customWidth="1"/>
    <col min="14349" max="14592" width="9" style="79"/>
    <col min="14593" max="14593" width="4.140625" style="79" customWidth="1"/>
    <col min="14594" max="14594" width="4.28515625" style="79" customWidth="1"/>
    <col min="14595" max="14595" width="42.42578125" style="79" customWidth="1"/>
    <col min="14596" max="14596" width="8.42578125" style="79" bestFit="1" customWidth="1"/>
    <col min="14597" max="14597" width="7" style="79" bestFit="1" customWidth="1"/>
    <col min="14598" max="14598" width="11.42578125" style="79" customWidth="1"/>
    <col min="14599" max="14599" width="13" style="79" customWidth="1"/>
    <col min="14600" max="14600" width="11.7109375" style="79" customWidth="1"/>
    <col min="14601" max="14601" width="12.5703125" style="79" bestFit="1" customWidth="1"/>
    <col min="14602" max="14602" width="13" style="79" customWidth="1"/>
    <col min="14603" max="14603" width="8.5703125" style="79" customWidth="1"/>
    <col min="14604" max="14604" width="11.7109375" style="79" customWidth="1"/>
    <col min="14605" max="14848" width="9" style="79"/>
    <col min="14849" max="14849" width="4.140625" style="79" customWidth="1"/>
    <col min="14850" max="14850" width="4.28515625" style="79" customWidth="1"/>
    <col min="14851" max="14851" width="42.42578125" style="79" customWidth="1"/>
    <col min="14852" max="14852" width="8.42578125" style="79" bestFit="1" customWidth="1"/>
    <col min="14853" max="14853" width="7" style="79" bestFit="1" customWidth="1"/>
    <col min="14854" max="14854" width="11.42578125" style="79" customWidth="1"/>
    <col min="14855" max="14855" width="13" style="79" customWidth="1"/>
    <col min="14856" max="14856" width="11.7109375" style="79" customWidth="1"/>
    <col min="14857" max="14857" width="12.5703125" style="79" bestFit="1" customWidth="1"/>
    <col min="14858" max="14858" width="13" style="79" customWidth="1"/>
    <col min="14859" max="14859" width="8.5703125" style="79" customWidth="1"/>
    <col min="14860" max="14860" width="11.7109375" style="79" customWidth="1"/>
    <col min="14861" max="15104" width="9" style="79"/>
    <col min="15105" max="15105" width="4.140625" style="79" customWidth="1"/>
    <col min="15106" max="15106" width="4.28515625" style="79" customWidth="1"/>
    <col min="15107" max="15107" width="42.42578125" style="79" customWidth="1"/>
    <col min="15108" max="15108" width="8.42578125" style="79" bestFit="1" customWidth="1"/>
    <col min="15109" max="15109" width="7" style="79" bestFit="1" customWidth="1"/>
    <col min="15110" max="15110" width="11.42578125" style="79" customWidth="1"/>
    <col min="15111" max="15111" width="13" style="79" customWidth="1"/>
    <col min="15112" max="15112" width="11.7109375" style="79" customWidth="1"/>
    <col min="15113" max="15113" width="12.5703125" style="79" bestFit="1" customWidth="1"/>
    <col min="15114" max="15114" width="13" style="79" customWidth="1"/>
    <col min="15115" max="15115" width="8.5703125" style="79" customWidth="1"/>
    <col min="15116" max="15116" width="11.7109375" style="79" customWidth="1"/>
    <col min="15117" max="15360" width="9" style="79"/>
    <col min="15361" max="15361" width="4.140625" style="79" customWidth="1"/>
    <col min="15362" max="15362" width="4.28515625" style="79" customWidth="1"/>
    <col min="15363" max="15363" width="42.42578125" style="79" customWidth="1"/>
    <col min="15364" max="15364" width="8.42578125" style="79" bestFit="1" customWidth="1"/>
    <col min="15365" max="15365" width="7" style="79" bestFit="1" customWidth="1"/>
    <col min="15366" max="15366" width="11.42578125" style="79" customWidth="1"/>
    <col min="15367" max="15367" width="13" style="79" customWidth="1"/>
    <col min="15368" max="15368" width="11.7109375" style="79" customWidth="1"/>
    <col min="15369" max="15369" width="12.5703125" style="79" bestFit="1" customWidth="1"/>
    <col min="15370" max="15370" width="13" style="79" customWidth="1"/>
    <col min="15371" max="15371" width="8.5703125" style="79" customWidth="1"/>
    <col min="15372" max="15372" width="11.7109375" style="79" customWidth="1"/>
    <col min="15373" max="15616" width="9" style="79"/>
    <col min="15617" max="15617" width="4.140625" style="79" customWidth="1"/>
    <col min="15618" max="15618" width="4.28515625" style="79" customWidth="1"/>
    <col min="15619" max="15619" width="42.42578125" style="79" customWidth="1"/>
    <col min="15620" max="15620" width="8.42578125" style="79" bestFit="1" customWidth="1"/>
    <col min="15621" max="15621" width="7" style="79" bestFit="1" customWidth="1"/>
    <col min="15622" max="15622" width="11.42578125" style="79" customWidth="1"/>
    <col min="15623" max="15623" width="13" style="79" customWidth="1"/>
    <col min="15624" max="15624" width="11.7109375" style="79" customWidth="1"/>
    <col min="15625" max="15625" width="12.5703125" style="79" bestFit="1" customWidth="1"/>
    <col min="15626" max="15626" width="13" style="79" customWidth="1"/>
    <col min="15627" max="15627" width="8.5703125" style="79" customWidth="1"/>
    <col min="15628" max="15628" width="11.7109375" style="79" customWidth="1"/>
    <col min="15629" max="15872" width="9" style="79"/>
    <col min="15873" max="15873" width="4.140625" style="79" customWidth="1"/>
    <col min="15874" max="15874" width="4.28515625" style="79" customWidth="1"/>
    <col min="15875" max="15875" width="42.42578125" style="79" customWidth="1"/>
    <col min="15876" max="15876" width="8.42578125" style="79" bestFit="1" customWidth="1"/>
    <col min="15877" max="15877" width="7" style="79" bestFit="1" customWidth="1"/>
    <col min="15878" max="15878" width="11.42578125" style="79" customWidth="1"/>
    <col min="15879" max="15879" width="13" style="79" customWidth="1"/>
    <col min="15880" max="15880" width="11.7109375" style="79" customWidth="1"/>
    <col min="15881" max="15881" width="12.5703125" style="79" bestFit="1" customWidth="1"/>
    <col min="15882" max="15882" width="13" style="79" customWidth="1"/>
    <col min="15883" max="15883" width="8.5703125" style="79" customWidth="1"/>
    <col min="15884" max="15884" width="11.7109375" style="79" customWidth="1"/>
    <col min="15885" max="16128" width="9" style="79"/>
    <col min="16129" max="16129" width="4.140625" style="79" customWidth="1"/>
    <col min="16130" max="16130" width="4.28515625" style="79" customWidth="1"/>
    <col min="16131" max="16131" width="42.42578125" style="79" customWidth="1"/>
    <col min="16132" max="16132" width="8.42578125" style="79" bestFit="1" customWidth="1"/>
    <col min="16133" max="16133" width="7" style="79" bestFit="1" customWidth="1"/>
    <col min="16134" max="16134" width="11.42578125" style="79" customWidth="1"/>
    <col min="16135" max="16135" width="13" style="79" customWidth="1"/>
    <col min="16136" max="16136" width="11.7109375" style="79" customWidth="1"/>
    <col min="16137" max="16137" width="12.5703125" style="79" bestFit="1" customWidth="1"/>
    <col min="16138" max="16138" width="13" style="79" customWidth="1"/>
    <col min="16139" max="16139" width="8.5703125" style="79" customWidth="1"/>
    <col min="16140" max="16140" width="11.7109375" style="79" customWidth="1"/>
    <col min="16141" max="16384" width="9" style="79"/>
  </cols>
  <sheetData>
    <row r="1" spans="1:12" s="72" customFormat="1" x14ac:dyDescent="0.5">
      <c r="A1" s="67" t="s">
        <v>47</v>
      </c>
      <c r="B1" s="67"/>
      <c r="C1" s="67"/>
      <c r="D1" s="67"/>
      <c r="E1" s="494"/>
      <c r="F1" s="69"/>
      <c r="G1" s="70"/>
      <c r="H1" s="70"/>
      <c r="I1" s="70"/>
      <c r="J1" s="70"/>
      <c r="K1" s="71"/>
      <c r="L1" s="68"/>
    </row>
    <row r="2" spans="1:12" s="72" customFormat="1" x14ac:dyDescent="0.5">
      <c r="A2" s="73" t="s">
        <v>48</v>
      </c>
      <c r="B2" s="73"/>
      <c r="C2" s="73"/>
      <c r="D2" s="73"/>
      <c r="E2" s="494"/>
      <c r="F2" s="74" t="s">
        <v>4</v>
      </c>
      <c r="G2" s="75" t="str">
        <f>[1]ปร.6!C4</f>
        <v>RMUTTO-BP-21-2565</v>
      </c>
      <c r="H2" s="75"/>
      <c r="I2" s="75" t="s">
        <v>28</v>
      </c>
      <c r="J2" s="68"/>
      <c r="K2" s="67"/>
      <c r="L2" s="67"/>
    </row>
    <row r="3" spans="1:12" s="72" customFormat="1" x14ac:dyDescent="0.5">
      <c r="A3" s="76" t="s">
        <v>372</v>
      </c>
      <c r="B3" s="76"/>
      <c r="C3" s="76"/>
      <c r="D3" s="76"/>
      <c r="E3" s="495"/>
      <c r="F3" s="77" t="s">
        <v>19</v>
      </c>
      <c r="G3" s="77"/>
      <c r="H3" s="600"/>
      <c r="I3" s="600"/>
      <c r="J3" s="77"/>
      <c r="K3" s="73"/>
      <c r="L3" s="78"/>
    </row>
    <row r="4" spans="1:12" ht="21" customHeight="1" x14ac:dyDescent="0.5">
      <c r="A4" s="601" t="s">
        <v>9</v>
      </c>
      <c r="B4" s="602"/>
      <c r="C4" s="605" t="s">
        <v>10</v>
      </c>
      <c r="D4" s="598" t="s">
        <v>49</v>
      </c>
      <c r="E4" s="598" t="s">
        <v>50</v>
      </c>
      <c r="F4" s="607" t="s">
        <v>51</v>
      </c>
      <c r="G4" s="607"/>
      <c r="H4" s="607" t="s">
        <v>52</v>
      </c>
      <c r="I4" s="607"/>
      <c r="J4" s="596" t="s">
        <v>53</v>
      </c>
      <c r="K4" s="598" t="s">
        <v>12</v>
      </c>
      <c r="L4" s="68"/>
    </row>
    <row r="5" spans="1:12" x14ac:dyDescent="0.5">
      <c r="A5" s="603"/>
      <c r="B5" s="604"/>
      <c r="C5" s="606"/>
      <c r="D5" s="599"/>
      <c r="E5" s="599"/>
      <c r="F5" s="80" t="s">
        <v>54</v>
      </c>
      <c r="G5" s="80" t="s">
        <v>55</v>
      </c>
      <c r="H5" s="80" t="s">
        <v>54</v>
      </c>
      <c r="I5" s="80" t="s">
        <v>55</v>
      </c>
      <c r="J5" s="597"/>
      <c r="K5" s="599"/>
      <c r="L5" s="68"/>
    </row>
    <row r="6" spans="1:12" s="88" customFormat="1" ht="21.75" customHeight="1" x14ac:dyDescent="0.5">
      <c r="A6" s="81"/>
      <c r="B6" s="82"/>
      <c r="C6" s="83" t="s">
        <v>56</v>
      </c>
      <c r="D6" s="84"/>
      <c r="E6" s="85"/>
      <c r="F6" s="86"/>
      <c r="G6" s="86"/>
      <c r="H6" s="86"/>
      <c r="I6" s="86"/>
      <c r="J6" s="86"/>
      <c r="K6" s="84"/>
      <c r="L6" s="87"/>
    </row>
    <row r="7" spans="1:12" s="96" customFormat="1" ht="21.75" customHeight="1" x14ac:dyDescent="0.5">
      <c r="A7" s="89">
        <v>1</v>
      </c>
      <c r="B7" s="90"/>
      <c r="C7" s="91" t="s">
        <v>57</v>
      </c>
      <c r="D7" s="92"/>
      <c r="E7" s="93" t="s">
        <v>58</v>
      </c>
      <c r="F7" s="94"/>
      <c r="G7" s="86"/>
      <c r="H7" s="86"/>
      <c r="I7" s="86"/>
      <c r="J7" s="86"/>
      <c r="K7" s="92"/>
      <c r="L7" s="95"/>
    </row>
    <row r="8" spans="1:12" s="96" customFormat="1" ht="21.75" customHeight="1" x14ac:dyDescent="0.5">
      <c r="A8" s="89">
        <v>2</v>
      </c>
      <c r="B8" s="90"/>
      <c r="C8" s="91" t="s">
        <v>59</v>
      </c>
      <c r="D8" s="92"/>
      <c r="E8" s="93" t="s">
        <v>58</v>
      </c>
      <c r="F8" s="94"/>
      <c r="G8" s="86"/>
      <c r="H8" s="86"/>
      <c r="I8" s="86"/>
      <c r="J8" s="86"/>
      <c r="K8" s="92"/>
      <c r="L8" s="95"/>
    </row>
    <row r="9" spans="1:12" s="96" customFormat="1" ht="21.75" customHeight="1" x14ac:dyDescent="0.5">
      <c r="A9" s="89">
        <v>3</v>
      </c>
      <c r="B9" s="90"/>
      <c r="C9" s="91" t="s">
        <v>60</v>
      </c>
      <c r="D9" s="97"/>
      <c r="E9" s="93" t="s">
        <v>58</v>
      </c>
      <c r="F9" s="94"/>
      <c r="G9" s="86"/>
      <c r="H9" s="86"/>
      <c r="I9" s="86"/>
      <c r="J9" s="86"/>
      <c r="K9" s="97"/>
      <c r="L9" s="98"/>
    </row>
    <row r="10" spans="1:12" s="88" customFormat="1" ht="21.75" customHeight="1" x14ac:dyDescent="0.5">
      <c r="A10" s="89">
        <v>4</v>
      </c>
      <c r="B10" s="90"/>
      <c r="C10" s="91" t="s">
        <v>61</v>
      </c>
      <c r="D10" s="92"/>
      <c r="E10" s="93" t="s">
        <v>58</v>
      </c>
      <c r="F10" s="94"/>
      <c r="G10" s="86"/>
      <c r="H10" s="86"/>
      <c r="I10" s="86"/>
      <c r="J10" s="86"/>
      <c r="K10" s="92"/>
      <c r="L10" s="95"/>
    </row>
    <row r="11" spans="1:12" s="88" customFormat="1" ht="21.75" customHeight="1" x14ac:dyDescent="0.5">
      <c r="A11" s="81"/>
      <c r="B11" s="99"/>
      <c r="C11" s="100"/>
      <c r="D11" s="84"/>
      <c r="E11" s="85"/>
      <c r="F11" s="86"/>
      <c r="G11" s="86"/>
      <c r="H11" s="86"/>
      <c r="I11" s="86"/>
      <c r="J11" s="86"/>
      <c r="K11" s="84"/>
      <c r="L11" s="87"/>
    </row>
    <row r="12" spans="1:12" s="88" customFormat="1" ht="21.75" customHeight="1" x14ac:dyDescent="0.5">
      <c r="A12" s="81"/>
      <c r="B12" s="99"/>
      <c r="C12" s="101"/>
      <c r="D12" s="84"/>
      <c r="E12" s="85"/>
      <c r="F12" s="86"/>
      <c r="G12" s="86"/>
      <c r="H12" s="86"/>
      <c r="I12" s="86"/>
      <c r="J12" s="86"/>
      <c r="K12" s="84"/>
      <c r="L12" s="87"/>
    </row>
    <row r="13" spans="1:12" s="88" customFormat="1" ht="21.75" customHeight="1" x14ac:dyDescent="0.5">
      <c r="A13" s="81"/>
      <c r="B13" s="99"/>
      <c r="C13" s="101"/>
      <c r="D13" s="84"/>
      <c r="E13" s="85"/>
      <c r="F13" s="86"/>
      <c r="G13" s="86"/>
      <c r="H13" s="86"/>
      <c r="I13" s="86"/>
      <c r="J13" s="86"/>
      <c r="K13" s="84"/>
      <c r="L13" s="87"/>
    </row>
    <row r="14" spans="1:12" s="88" customFormat="1" ht="21.75" customHeight="1" x14ac:dyDescent="0.5">
      <c r="A14" s="81"/>
      <c r="B14" s="99"/>
      <c r="C14" s="101"/>
      <c r="D14" s="84"/>
      <c r="E14" s="85"/>
      <c r="F14" s="86"/>
      <c r="G14" s="86"/>
      <c r="H14" s="86"/>
      <c r="I14" s="86"/>
      <c r="J14" s="86"/>
      <c r="K14" s="84"/>
      <c r="L14" s="87"/>
    </row>
    <row r="15" spans="1:12" s="88" customFormat="1" ht="21.75" customHeight="1" x14ac:dyDescent="0.5">
      <c r="A15" s="81"/>
      <c r="B15" s="99"/>
      <c r="C15" s="100"/>
      <c r="D15" s="84"/>
      <c r="E15" s="85"/>
      <c r="F15" s="86"/>
      <c r="G15" s="86"/>
      <c r="H15" s="86"/>
      <c r="I15" s="86"/>
      <c r="J15" s="86"/>
      <c r="K15" s="84"/>
      <c r="L15" s="87"/>
    </row>
    <row r="16" spans="1:12" s="88" customFormat="1" ht="21.75" customHeight="1" x14ac:dyDescent="0.5">
      <c r="A16" s="81"/>
      <c r="B16" s="99"/>
      <c r="C16" s="100"/>
      <c r="D16" s="84"/>
      <c r="E16" s="85"/>
      <c r="F16" s="86"/>
      <c r="G16" s="86"/>
      <c r="H16" s="86"/>
      <c r="I16" s="86"/>
      <c r="J16" s="86"/>
      <c r="K16" s="84"/>
      <c r="L16" s="87"/>
    </row>
    <row r="17" spans="1:12" s="88" customFormat="1" ht="21.75" customHeight="1" x14ac:dyDescent="0.5">
      <c r="A17" s="81"/>
      <c r="B17" s="99"/>
      <c r="C17" s="102"/>
      <c r="D17" s="84"/>
      <c r="E17" s="85"/>
      <c r="F17" s="86"/>
      <c r="G17" s="86"/>
      <c r="H17" s="86"/>
      <c r="I17" s="86"/>
      <c r="J17" s="86"/>
      <c r="K17" s="84"/>
      <c r="L17" s="87"/>
    </row>
    <row r="18" spans="1:12" s="88" customFormat="1" ht="21.75" customHeight="1" x14ac:dyDescent="0.5">
      <c r="A18" s="81"/>
      <c r="B18" s="99"/>
      <c r="C18" s="100"/>
      <c r="D18" s="84"/>
      <c r="E18" s="85"/>
      <c r="F18" s="86"/>
      <c r="G18" s="86"/>
      <c r="H18" s="86"/>
      <c r="I18" s="86"/>
      <c r="J18" s="86"/>
      <c r="K18" s="84"/>
      <c r="L18" s="87"/>
    </row>
    <row r="19" spans="1:12" s="88" customFormat="1" ht="21.75" customHeight="1" x14ac:dyDescent="0.5">
      <c r="A19" s="81"/>
      <c r="B19" s="99"/>
      <c r="C19" s="100"/>
      <c r="D19" s="84"/>
      <c r="E19" s="85"/>
      <c r="F19" s="86"/>
      <c r="G19" s="86"/>
      <c r="H19" s="86"/>
      <c r="I19" s="86"/>
      <c r="J19" s="86"/>
      <c r="K19" s="97"/>
      <c r="L19" s="87"/>
    </row>
    <row r="20" spans="1:12" s="88" customFormat="1" ht="21.75" customHeight="1" x14ac:dyDescent="0.5">
      <c r="A20" s="81"/>
      <c r="B20" s="99"/>
      <c r="C20" s="100"/>
      <c r="D20" s="84"/>
      <c r="E20" s="85"/>
      <c r="F20" s="86"/>
      <c r="G20" s="86"/>
      <c r="H20" s="86"/>
      <c r="I20" s="86"/>
      <c r="J20" s="86"/>
      <c r="K20" s="92"/>
      <c r="L20" s="87"/>
    </row>
    <row r="21" spans="1:12" s="88" customFormat="1" ht="21.75" customHeight="1" x14ac:dyDescent="0.5">
      <c r="A21" s="81"/>
      <c r="B21" s="99"/>
      <c r="C21" s="100"/>
      <c r="D21" s="84"/>
      <c r="E21" s="85"/>
      <c r="F21" s="86"/>
      <c r="G21" s="86"/>
      <c r="H21" s="86"/>
      <c r="I21" s="86"/>
      <c r="J21" s="86"/>
      <c r="K21" s="84"/>
      <c r="L21" s="87"/>
    </row>
    <row r="22" spans="1:12" s="88" customFormat="1" ht="21.75" customHeight="1" x14ac:dyDescent="0.5">
      <c r="A22" s="103"/>
      <c r="B22" s="104"/>
      <c r="C22" s="105"/>
      <c r="D22" s="106"/>
      <c r="E22" s="107"/>
      <c r="F22" s="108"/>
      <c r="G22" s="108"/>
      <c r="H22" s="108"/>
      <c r="I22" s="108"/>
      <c r="J22" s="108"/>
      <c r="K22" s="106"/>
      <c r="L22" s="87"/>
    </row>
    <row r="23" spans="1:12" s="88" customFormat="1" ht="21.75" customHeight="1" x14ac:dyDescent="0.5">
      <c r="A23" s="109"/>
      <c r="B23" s="110"/>
      <c r="C23" s="111" t="s">
        <v>62</v>
      </c>
      <c r="D23" s="112"/>
      <c r="E23" s="113"/>
      <c r="F23" s="114"/>
      <c r="G23" s="114">
        <f>SUM(G7:G22)</f>
        <v>0</v>
      </c>
      <c r="H23" s="114"/>
      <c r="I23" s="114">
        <f>SUM(I7:I22)</f>
        <v>0</v>
      </c>
      <c r="J23" s="114">
        <f>SUM(J7:J22)</f>
        <v>0</v>
      </c>
      <c r="K23" s="112"/>
      <c r="L23" s="87"/>
    </row>
    <row r="24" spans="1:12" s="121" customFormat="1" ht="22.15" customHeight="1" x14ac:dyDescent="0.5">
      <c r="A24" s="115">
        <v>1</v>
      </c>
      <c r="B24" s="116"/>
      <c r="C24" s="117" t="s">
        <v>63</v>
      </c>
      <c r="D24" s="118"/>
      <c r="E24" s="496"/>
      <c r="F24" s="119"/>
      <c r="G24" s="119"/>
      <c r="H24" s="119"/>
      <c r="I24" s="119"/>
      <c r="J24" s="119"/>
      <c r="K24" s="120"/>
    </row>
    <row r="25" spans="1:12" ht="21.75" customHeight="1" x14ac:dyDescent="0.5">
      <c r="A25" s="122"/>
      <c r="B25" s="123">
        <v>1.1000000000000001</v>
      </c>
      <c r="C25" s="123" t="s">
        <v>64</v>
      </c>
      <c r="D25" s="124"/>
      <c r="E25" s="125"/>
      <c r="F25" s="126"/>
      <c r="G25" s="127"/>
      <c r="H25" s="126"/>
      <c r="I25" s="127"/>
      <c r="J25" s="127"/>
      <c r="K25" s="86"/>
      <c r="L25" s="128"/>
    </row>
    <row r="26" spans="1:12" ht="21.75" customHeight="1" x14ac:dyDescent="0.5">
      <c r="A26" s="122"/>
      <c r="B26" s="123"/>
      <c r="C26" s="129" t="s">
        <v>65</v>
      </c>
      <c r="D26" s="130"/>
      <c r="E26" s="131" t="s">
        <v>66</v>
      </c>
      <c r="F26" s="132"/>
      <c r="G26" s="132"/>
      <c r="H26" s="132"/>
      <c r="I26" s="132">
        <f t="shared" ref="I26:I32" si="0">+D26*H26</f>
        <v>0</v>
      </c>
      <c r="J26" s="132">
        <f t="shared" ref="J26:J32" si="1">G26+I26</f>
        <v>0</v>
      </c>
      <c r="K26" s="94"/>
      <c r="L26" s="128"/>
    </row>
    <row r="27" spans="1:12" ht="21.75" customHeight="1" x14ac:dyDescent="0.5">
      <c r="A27" s="122"/>
      <c r="B27" s="123"/>
      <c r="C27" s="129" t="s">
        <v>67</v>
      </c>
      <c r="D27" s="130"/>
      <c r="E27" s="131" t="s">
        <v>66</v>
      </c>
      <c r="F27" s="132"/>
      <c r="G27" s="132"/>
      <c r="H27" s="132"/>
      <c r="I27" s="132">
        <f t="shared" si="0"/>
        <v>0</v>
      </c>
      <c r="J27" s="132">
        <f t="shared" si="1"/>
        <v>0</v>
      </c>
      <c r="K27" s="94"/>
      <c r="L27" s="128"/>
    </row>
    <row r="28" spans="1:12" ht="21.75" customHeight="1" x14ac:dyDescent="0.5">
      <c r="A28" s="122"/>
      <c r="B28" s="133"/>
      <c r="C28" s="129" t="s">
        <v>68</v>
      </c>
      <c r="D28" s="134"/>
      <c r="E28" s="131" t="s">
        <v>66</v>
      </c>
      <c r="F28" s="132"/>
      <c r="G28" s="132"/>
      <c r="H28" s="132"/>
      <c r="I28" s="132">
        <f t="shared" si="0"/>
        <v>0</v>
      </c>
      <c r="J28" s="132">
        <f t="shared" si="1"/>
        <v>0</v>
      </c>
      <c r="K28" s="94"/>
      <c r="L28" s="128"/>
    </row>
    <row r="29" spans="1:12" ht="21.75" customHeight="1" x14ac:dyDescent="0.5">
      <c r="A29" s="122"/>
      <c r="B29" s="133"/>
      <c r="C29" s="129" t="s">
        <v>69</v>
      </c>
      <c r="D29" s="134"/>
      <c r="E29" s="131" t="s">
        <v>66</v>
      </c>
      <c r="F29" s="132"/>
      <c r="G29" s="132"/>
      <c r="H29" s="132"/>
      <c r="I29" s="132">
        <f t="shared" si="0"/>
        <v>0</v>
      </c>
      <c r="J29" s="132">
        <f t="shared" si="1"/>
        <v>0</v>
      </c>
      <c r="K29" s="94"/>
      <c r="L29" s="128"/>
    </row>
    <row r="30" spans="1:12" ht="21.75" customHeight="1" x14ac:dyDescent="0.5">
      <c r="A30" s="122"/>
      <c r="B30" s="133"/>
      <c r="C30" s="129" t="s">
        <v>70</v>
      </c>
      <c r="D30" s="134"/>
      <c r="E30" s="135" t="s">
        <v>71</v>
      </c>
      <c r="F30" s="132"/>
      <c r="G30" s="132"/>
      <c r="H30" s="132"/>
      <c r="I30" s="132">
        <f t="shared" si="0"/>
        <v>0</v>
      </c>
      <c r="J30" s="132">
        <f t="shared" si="1"/>
        <v>0</v>
      </c>
      <c r="K30" s="94"/>
      <c r="L30" s="128"/>
    </row>
    <row r="31" spans="1:12" ht="21.75" customHeight="1" x14ac:dyDescent="0.5">
      <c r="A31" s="122"/>
      <c r="B31" s="133"/>
      <c r="C31" s="129" t="s">
        <v>72</v>
      </c>
      <c r="D31" s="134"/>
      <c r="E31" s="135" t="s">
        <v>73</v>
      </c>
      <c r="F31" s="132"/>
      <c r="G31" s="132"/>
      <c r="H31" s="132"/>
      <c r="I31" s="132">
        <f t="shared" si="0"/>
        <v>0</v>
      </c>
      <c r="J31" s="132">
        <f t="shared" si="1"/>
        <v>0</v>
      </c>
      <c r="K31" s="94"/>
      <c r="L31" s="128"/>
    </row>
    <row r="32" spans="1:12" ht="21.75" customHeight="1" x14ac:dyDescent="0.5">
      <c r="A32" s="122"/>
      <c r="B32" s="133"/>
      <c r="C32" s="129" t="s">
        <v>74</v>
      </c>
      <c r="D32" s="134"/>
      <c r="E32" s="135" t="s">
        <v>71</v>
      </c>
      <c r="F32" s="132"/>
      <c r="G32" s="132"/>
      <c r="H32" s="132"/>
      <c r="I32" s="132">
        <f t="shared" si="0"/>
        <v>0</v>
      </c>
      <c r="J32" s="132">
        <f t="shared" si="1"/>
        <v>0</v>
      </c>
      <c r="K32" s="94"/>
      <c r="L32" s="128"/>
    </row>
    <row r="33" spans="1:12" s="121" customFormat="1" ht="21.75" customHeight="1" x14ac:dyDescent="0.5">
      <c r="A33" s="136"/>
      <c r="B33" s="123">
        <v>1.2</v>
      </c>
      <c r="C33" s="137" t="s">
        <v>75</v>
      </c>
      <c r="D33" s="138"/>
      <c r="E33" s="258"/>
      <c r="F33" s="132"/>
      <c r="G33" s="139"/>
      <c r="H33" s="132"/>
      <c r="I33" s="132"/>
      <c r="J33" s="132"/>
      <c r="K33" s="72"/>
    </row>
    <row r="34" spans="1:12" s="121" customFormat="1" x14ac:dyDescent="0.5">
      <c r="A34" s="136"/>
      <c r="B34" s="140"/>
      <c r="C34" s="141" t="s">
        <v>76</v>
      </c>
      <c r="D34" s="138"/>
      <c r="E34" s="258" t="s">
        <v>66</v>
      </c>
      <c r="F34" s="132"/>
      <c r="G34" s="139"/>
      <c r="H34" s="132"/>
      <c r="I34" s="132">
        <f>+D34*H34</f>
        <v>0</v>
      </c>
      <c r="J34" s="132">
        <f>+G34+I34</f>
        <v>0</v>
      </c>
      <c r="K34" s="72"/>
    </row>
    <row r="35" spans="1:12" s="121" customFormat="1" x14ac:dyDescent="0.5">
      <c r="A35" s="136"/>
      <c r="B35" s="140"/>
      <c r="C35" s="141" t="s">
        <v>77</v>
      </c>
      <c r="D35" s="138"/>
      <c r="E35" s="258" t="s">
        <v>78</v>
      </c>
      <c r="F35" s="132"/>
      <c r="G35" s="139"/>
      <c r="H35" s="132"/>
      <c r="I35" s="132">
        <f>+D35*H35</f>
        <v>0</v>
      </c>
      <c r="J35" s="132">
        <f>+G35+I35</f>
        <v>0</v>
      </c>
      <c r="K35" s="72"/>
    </row>
    <row r="36" spans="1:12" s="121" customFormat="1" ht="22.15" customHeight="1" x14ac:dyDescent="0.5">
      <c r="A36" s="136"/>
      <c r="B36" s="142"/>
      <c r="C36" s="141" t="s">
        <v>79</v>
      </c>
      <c r="D36" s="138"/>
      <c r="E36" s="258" t="s">
        <v>30</v>
      </c>
      <c r="F36" s="132"/>
      <c r="G36" s="139"/>
      <c r="H36" s="132"/>
      <c r="I36" s="132">
        <f>+D36*H36</f>
        <v>0</v>
      </c>
      <c r="J36" s="132">
        <f>+G36+I36</f>
        <v>0</v>
      </c>
      <c r="K36" s="72"/>
    </row>
    <row r="37" spans="1:12" s="121" customFormat="1" ht="21.75" customHeight="1" x14ac:dyDescent="0.5">
      <c r="A37" s="136"/>
      <c r="B37" s="123">
        <v>1.3</v>
      </c>
      <c r="C37" s="137" t="s">
        <v>80</v>
      </c>
      <c r="D37" s="138"/>
      <c r="E37" s="258"/>
      <c r="F37" s="132"/>
      <c r="G37" s="139"/>
      <c r="H37" s="132"/>
      <c r="I37" s="132"/>
      <c r="J37" s="132"/>
      <c r="K37" s="72"/>
    </row>
    <row r="38" spans="1:12" s="121" customFormat="1" ht="22.15" customHeight="1" x14ac:dyDescent="0.5">
      <c r="A38" s="136"/>
      <c r="B38" s="142"/>
      <c r="C38" s="141" t="s">
        <v>81</v>
      </c>
      <c r="D38" s="130"/>
      <c r="E38" s="131" t="s">
        <v>66</v>
      </c>
      <c r="F38" s="132"/>
      <c r="G38" s="132"/>
      <c r="H38" s="132"/>
      <c r="I38" s="132">
        <f>+D38*H38</f>
        <v>0</v>
      </c>
      <c r="J38" s="132">
        <f>G38+I38</f>
        <v>0</v>
      </c>
      <c r="K38" s="72"/>
    </row>
    <row r="39" spans="1:12" s="121" customFormat="1" ht="22.15" customHeight="1" x14ac:dyDescent="0.5">
      <c r="A39" s="136"/>
      <c r="B39" s="142"/>
      <c r="C39" s="141" t="s">
        <v>82</v>
      </c>
      <c r="D39" s="143"/>
      <c r="E39" s="131" t="s">
        <v>66</v>
      </c>
      <c r="F39" s="132"/>
      <c r="G39" s="132"/>
      <c r="H39" s="132"/>
      <c r="I39" s="132">
        <f>+D39*H39</f>
        <v>0</v>
      </c>
      <c r="J39" s="132">
        <f>G39+I39</f>
        <v>0</v>
      </c>
      <c r="K39" s="72"/>
    </row>
    <row r="40" spans="1:12" s="121" customFormat="1" ht="22.15" customHeight="1" x14ac:dyDescent="0.5">
      <c r="A40" s="136"/>
      <c r="B40" s="142"/>
      <c r="C40" s="141" t="s">
        <v>83</v>
      </c>
      <c r="D40" s="143"/>
      <c r="E40" s="258" t="s">
        <v>84</v>
      </c>
      <c r="F40" s="132"/>
      <c r="G40" s="139"/>
      <c r="H40" s="132"/>
      <c r="I40" s="132">
        <f>+D40*H40</f>
        <v>0</v>
      </c>
      <c r="J40" s="132">
        <f>G40+I40</f>
        <v>0</v>
      </c>
      <c r="K40" s="72"/>
    </row>
    <row r="41" spans="1:12" s="121" customFormat="1" ht="22.15" customHeight="1" thickBot="1" x14ac:dyDescent="0.55000000000000004">
      <c r="A41" s="136"/>
      <c r="B41" s="142"/>
      <c r="C41" s="141" t="s">
        <v>85</v>
      </c>
      <c r="D41" s="143"/>
      <c r="E41" s="258" t="s">
        <v>86</v>
      </c>
      <c r="F41" s="132"/>
      <c r="G41" s="139">
        <f>+D41*F41</f>
        <v>0</v>
      </c>
      <c r="H41" s="132"/>
      <c r="I41" s="132">
        <f>+D41*H41</f>
        <v>0</v>
      </c>
      <c r="J41" s="132">
        <f>G41+I41</f>
        <v>0</v>
      </c>
      <c r="K41" s="72"/>
    </row>
    <row r="42" spans="1:12" s="121" customFormat="1" ht="21.75" customHeight="1" thickBot="1" x14ac:dyDescent="0.55000000000000004">
      <c r="A42" s="144"/>
      <c r="B42" s="145"/>
      <c r="C42" s="146" t="s">
        <v>87</v>
      </c>
      <c r="D42" s="147"/>
      <c r="E42" s="497"/>
      <c r="F42" s="148"/>
      <c r="G42" s="149">
        <f>SUM(G26:G41)</f>
        <v>0</v>
      </c>
      <c r="H42" s="148"/>
      <c r="I42" s="149">
        <f>SUM(I26:I41)</f>
        <v>0</v>
      </c>
      <c r="J42" s="149">
        <f>SUM(J26:J41)</f>
        <v>0</v>
      </c>
      <c r="K42" s="150"/>
      <c r="L42" s="1"/>
    </row>
    <row r="43" spans="1:12" ht="21.75" customHeight="1" x14ac:dyDescent="0.5">
      <c r="A43" s="115">
        <v>2</v>
      </c>
      <c r="B43" s="151"/>
      <c r="C43" s="152" t="s">
        <v>88</v>
      </c>
      <c r="D43" s="153"/>
      <c r="E43" s="154"/>
      <c r="F43" s="155"/>
      <c r="G43" s="156"/>
      <c r="H43" s="155"/>
      <c r="I43" s="156"/>
      <c r="J43" s="156"/>
      <c r="K43" s="157"/>
      <c r="L43" s="128"/>
    </row>
    <row r="44" spans="1:12" s="121" customFormat="1" ht="21.75" customHeight="1" x14ac:dyDescent="0.5">
      <c r="A44" s="158"/>
      <c r="B44" s="123">
        <v>2.1</v>
      </c>
      <c r="C44" s="159" t="s">
        <v>89</v>
      </c>
      <c r="D44" s="160"/>
      <c r="E44" s="161"/>
      <c r="F44" s="162"/>
      <c r="G44" s="163"/>
      <c r="H44" s="162"/>
      <c r="I44" s="163"/>
      <c r="J44" s="163"/>
      <c r="K44" s="164"/>
    </row>
    <row r="45" spans="1:12" s="121" customFormat="1" ht="21.6" customHeight="1" x14ac:dyDescent="0.25">
      <c r="A45" s="158"/>
      <c r="B45" s="165"/>
      <c r="C45" s="166" t="s">
        <v>90</v>
      </c>
      <c r="D45" s="167"/>
      <c r="E45" s="168" t="s">
        <v>66</v>
      </c>
      <c r="F45" s="162"/>
      <c r="G45" s="163">
        <f>+D45*F45</f>
        <v>0</v>
      </c>
      <c r="H45" s="162"/>
      <c r="I45" s="163">
        <f t="shared" ref="I45:I54" si="2">+D45*H45</f>
        <v>0</v>
      </c>
      <c r="J45" s="163">
        <f t="shared" ref="J45:J54" si="3">+G45+I45</f>
        <v>0</v>
      </c>
      <c r="K45" s="164"/>
    </row>
    <row r="46" spans="1:12" s="121" customFormat="1" ht="21.6" customHeight="1" x14ac:dyDescent="0.25">
      <c r="A46" s="158"/>
      <c r="B46" s="165"/>
      <c r="C46" s="166" t="s">
        <v>91</v>
      </c>
      <c r="D46" s="167"/>
      <c r="E46" s="168" t="s">
        <v>66</v>
      </c>
      <c r="F46" s="162"/>
      <c r="G46" s="163">
        <f>+D46*F46</f>
        <v>0</v>
      </c>
      <c r="H46" s="162"/>
      <c r="I46" s="163">
        <f>+D46*H46</f>
        <v>0</v>
      </c>
      <c r="J46" s="163">
        <f t="shared" si="3"/>
        <v>0</v>
      </c>
      <c r="K46" s="164"/>
    </row>
    <row r="47" spans="1:12" s="121" customFormat="1" ht="36.6" customHeight="1" x14ac:dyDescent="0.25">
      <c r="A47" s="158"/>
      <c r="B47" s="165"/>
      <c r="C47" s="166" t="s">
        <v>92</v>
      </c>
      <c r="D47" s="167"/>
      <c r="E47" s="168" t="s">
        <v>66</v>
      </c>
      <c r="F47" s="162"/>
      <c r="G47" s="163">
        <f>+D47*F47</f>
        <v>0</v>
      </c>
      <c r="H47" s="162"/>
      <c r="I47" s="163">
        <f>+D47*H47</f>
        <v>0</v>
      </c>
      <c r="J47" s="163">
        <f t="shared" si="3"/>
        <v>0</v>
      </c>
      <c r="K47" s="164"/>
    </row>
    <row r="48" spans="1:12" s="121" customFormat="1" ht="21.75" customHeight="1" x14ac:dyDescent="0.25">
      <c r="A48" s="158"/>
      <c r="B48" s="165"/>
      <c r="C48" s="169" t="s">
        <v>93</v>
      </c>
      <c r="D48" s="167"/>
      <c r="E48" s="168" t="s">
        <v>66</v>
      </c>
      <c r="F48" s="162"/>
      <c r="G48" s="163">
        <f t="shared" ref="G48:G54" si="4">+D48*F48</f>
        <v>0</v>
      </c>
      <c r="H48" s="162"/>
      <c r="I48" s="163">
        <f t="shared" si="2"/>
        <v>0</v>
      </c>
      <c r="J48" s="163">
        <f t="shared" si="3"/>
        <v>0</v>
      </c>
      <c r="K48" s="164"/>
    </row>
    <row r="49" spans="1:12" s="121" customFormat="1" ht="21.75" customHeight="1" x14ac:dyDescent="0.25">
      <c r="A49" s="158"/>
      <c r="B49" s="165"/>
      <c r="C49" s="169" t="s">
        <v>94</v>
      </c>
      <c r="D49" s="167"/>
      <c r="E49" s="168" t="s">
        <v>66</v>
      </c>
      <c r="F49" s="162"/>
      <c r="G49" s="163">
        <f t="shared" si="4"/>
        <v>0</v>
      </c>
      <c r="H49" s="162"/>
      <c r="I49" s="163">
        <f t="shared" si="2"/>
        <v>0</v>
      </c>
      <c r="J49" s="163">
        <f t="shared" si="3"/>
        <v>0</v>
      </c>
      <c r="K49" s="164"/>
    </row>
    <row r="50" spans="1:12" s="121" customFormat="1" ht="42" customHeight="1" x14ac:dyDescent="0.25">
      <c r="A50" s="158"/>
      <c r="B50" s="165"/>
      <c r="C50" s="166" t="s">
        <v>95</v>
      </c>
      <c r="D50" s="167"/>
      <c r="E50" s="168" t="s">
        <v>66</v>
      </c>
      <c r="F50" s="162"/>
      <c r="G50" s="163">
        <f t="shared" si="4"/>
        <v>0</v>
      </c>
      <c r="H50" s="162"/>
      <c r="I50" s="163">
        <f t="shared" si="2"/>
        <v>0</v>
      </c>
      <c r="J50" s="163">
        <f t="shared" si="3"/>
        <v>0</v>
      </c>
      <c r="K50" s="164"/>
    </row>
    <row r="51" spans="1:12" s="121" customFormat="1" ht="21.75" customHeight="1" x14ac:dyDescent="0.25">
      <c r="A51" s="158"/>
      <c r="B51" s="165"/>
      <c r="C51" s="166" t="s">
        <v>96</v>
      </c>
      <c r="D51" s="167"/>
      <c r="E51" s="168" t="s">
        <v>66</v>
      </c>
      <c r="F51" s="162"/>
      <c r="G51" s="163">
        <f>+D51*F51</f>
        <v>0</v>
      </c>
      <c r="H51" s="162"/>
      <c r="I51" s="163">
        <f t="shared" si="2"/>
        <v>0</v>
      </c>
      <c r="J51" s="163">
        <f t="shared" si="3"/>
        <v>0</v>
      </c>
      <c r="K51" s="164"/>
    </row>
    <row r="52" spans="1:12" s="121" customFormat="1" ht="21.75" customHeight="1" x14ac:dyDescent="0.25">
      <c r="A52" s="158"/>
      <c r="B52" s="165"/>
      <c r="C52" s="166" t="s">
        <v>97</v>
      </c>
      <c r="D52" s="167"/>
      <c r="E52" s="168" t="s">
        <v>66</v>
      </c>
      <c r="F52" s="162"/>
      <c r="G52" s="163">
        <f t="shared" si="4"/>
        <v>0</v>
      </c>
      <c r="H52" s="162"/>
      <c r="I52" s="163">
        <f t="shared" si="2"/>
        <v>0</v>
      </c>
      <c r="J52" s="163">
        <f t="shared" si="3"/>
        <v>0</v>
      </c>
      <c r="K52" s="164"/>
    </row>
    <row r="53" spans="1:12" s="121" customFormat="1" ht="21.75" customHeight="1" x14ac:dyDescent="0.25">
      <c r="A53" s="158"/>
      <c r="B53" s="165"/>
      <c r="C53" s="166" t="s">
        <v>98</v>
      </c>
      <c r="D53" s="167"/>
      <c r="E53" s="168" t="s">
        <v>66</v>
      </c>
      <c r="F53" s="162"/>
      <c r="G53" s="163">
        <f t="shared" si="4"/>
        <v>0</v>
      </c>
      <c r="H53" s="162"/>
      <c r="I53" s="163">
        <f t="shared" si="2"/>
        <v>0</v>
      </c>
      <c r="J53" s="163">
        <f t="shared" si="3"/>
        <v>0</v>
      </c>
      <c r="K53" s="164"/>
    </row>
    <row r="54" spans="1:12" s="121" customFormat="1" ht="21.75" customHeight="1" x14ac:dyDescent="0.25">
      <c r="A54" s="158"/>
      <c r="B54" s="165"/>
      <c r="C54" s="166" t="s">
        <v>99</v>
      </c>
      <c r="D54" s="167"/>
      <c r="E54" s="168" t="s">
        <v>66</v>
      </c>
      <c r="F54" s="162"/>
      <c r="G54" s="163">
        <f t="shared" si="4"/>
        <v>0</v>
      </c>
      <c r="H54" s="162"/>
      <c r="I54" s="163">
        <f t="shared" si="2"/>
        <v>0</v>
      </c>
      <c r="J54" s="163">
        <f t="shared" si="3"/>
        <v>0</v>
      </c>
      <c r="K54" s="164"/>
    </row>
    <row r="55" spans="1:12" s="175" customFormat="1" ht="21.75" customHeight="1" x14ac:dyDescent="0.5">
      <c r="A55" s="170"/>
      <c r="B55" s="123">
        <v>2.2000000000000002</v>
      </c>
      <c r="C55" s="171" t="s">
        <v>100</v>
      </c>
      <c r="D55" s="172"/>
      <c r="E55" s="173"/>
      <c r="F55" s="132"/>
      <c r="G55" s="132"/>
      <c r="H55" s="132"/>
      <c r="I55" s="132"/>
      <c r="J55" s="163"/>
      <c r="K55" s="174"/>
      <c r="L55" s="128"/>
    </row>
    <row r="56" spans="1:12" s="128" customFormat="1" ht="21.75" customHeight="1" x14ac:dyDescent="0.5">
      <c r="A56" s="170"/>
      <c r="B56" s="176"/>
      <c r="C56" s="171" t="s">
        <v>101</v>
      </c>
      <c r="D56" s="172"/>
      <c r="E56" s="173"/>
      <c r="F56" s="132"/>
      <c r="G56" s="132"/>
      <c r="H56" s="132"/>
      <c r="I56" s="132"/>
      <c r="J56" s="163"/>
      <c r="K56" s="174"/>
    </row>
    <row r="57" spans="1:12" x14ac:dyDescent="0.5">
      <c r="A57" s="170"/>
      <c r="B57" s="177"/>
      <c r="C57" s="129" t="s">
        <v>102</v>
      </c>
      <c r="D57" s="134"/>
      <c r="E57" s="131" t="s">
        <v>71</v>
      </c>
      <c r="F57" s="132"/>
      <c r="G57" s="132">
        <f>+D57*F57</f>
        <v>0</v>
      </c>
      <c r="H57" s="132">
        <f>F57*0.2</f>
        <v>0</v>
      </c>
      <c r="I57" s="132">
        <f>+D57*H57</f>
        <v>0</v>
      </c>
      <c r="J57" s="163">
        <f>+G57+I57</f>
        <v>0</v>
      </c>
      <c r="K57" s="174"/>
      <c r="L57" s="128"/>
    </row>
    <row r="58" spans="1:12" x14ac:dyDescent="0.5">
      <c r="A58" s="170"/>
      <c r="B58" s="177"/>
      <c r="C58" s="178" t="s">
        <v>103</v>
      </c>
      <c r="D58" s="134"/>
      <c r="E58" s="131"/>
      <c r="F58" s="132"/>
      <c r="G58" s="132"/>
      <c r="H58" s="132"/>
      <c r="I58" s="132"/>
      <c r="J58" s="163"/>
      <c r="K58" s="174"/>
      <c r="L58" s="128"/>
    </row>
    <row r="59" spans="1:12" x14ac:dyDescent="0.5">
      <c r="A59" s="170"/>
      <c r="B59" s="177"/>
      <c r="C59" s="129" t="s">
        <v>104</v>
      </c>
      <c r="D59" s="134"/>
      <c r="E59" s="131" t="s">
        <v>71</v>
      </c>
      <c r="F59" s="132"/>
      <c r="G59" s="132">
        <f>+D59*F59</f>
        <v>0</v>
      </c>
      <c r="H59" s="132">
        <f>F59*0.2</f>
        <v>0</v>
      </c>
      <c r="I59" s="132">
        <f>+D59*H59</f>
        <v>0</v>
      </c>
      <c r="J59" s="163">
        <f>+G59+I59</f>
        <v>0</v>
      </c>
      <c r="K59" s="174"/>
      <c r="L59" s="128"/>
    </row>
    <row r="60" spans="1:12" x14ac:dyDescent="0.5">
      <c r="A60" s="170"/>
      <c r="B60" s="177"/>
      <c r="C60" s="129" t="s">
        <v>105</v>
      </c>
      <c r="D60" s="134"/>
      <c r="E60" s="131" t="s">
        <v>71</v>
      </c>
      <c r="F60" s="132"/>
      <c r="G60" s="132">
        <f>+D60*F60</f>
        <v>0</v>
      </c>
      <c r="H60" s="132">
        <f>F60*0.2</f>
        <v>0</v>
      </c>
      <c r="I60" s="132">
        <f>+D60*H60</f>
        <v>0</v>
      </c>
      <c r="J60" s="163">
        <f>+G60+I60</f>
        <v>0</v>
      </c>
      <c r="K60" s="174"/>
      <c r="L60" s="128"/>
    </row>
    <row r="61" spans="1:12" x14ac:dyDescent="0.5">
      <c r="A61" s="170"/>
      <c r="B61" s="177"/>
      <c r="C61" s="129" t="s">
        <v>106</v>
      </c>
      <c r="D61" s="134"/>
      <c r="E61" s="131" t="s">
        <v>71</v>
      </c>
      <c r="F61" s="132"/>
      <c r="G61" s="132">
        <f>+D61*F61</f>
        <v>0</v>
      </c>
      <c r="H61" s="132">
        <f>F61*0.2</f>
        <v>0</v>
      </c>
      <c r="I61" s="132">
        <f>+D61*H61</f>
        <v>0</v>
      </c>
      <c r="J61" s="163">
        <f>+G61+I61</f>
        <v>0</v>
      </c>
      <c r="K61" s="174"/>
      <c r="L61" s="128"/>
    </row>
    <row r="62" spans="1:12" x14ac:dyDescent="0.5">
      <c r="A62" s="170"/>
      <c r="B62" s="177"/>
      <c r="C62" s="129" t="s">
        <v>107</v>
      </c>
      <c r="D62" s="134"/>
      <c r="E62" s="131" t="s">
        <v>71</v>
      </c>
      <c r="F62" s="132"/>
      <c r="G62" s="132">
        <f>+D62*F62</f>
        <v>0</v>
      </c>
      <c r="H62" s="132">
        <f>F62*0.2</f>
        <v>0</v>
      </c>
      <c r="I62" s="132">
        <f>+D62*H62</f>
        <v>0</v>
      </c>
      <c r="J62" s="163">
        <f>+G62+I62</f>
        <v>0</v>
      </c>
      <c r="K62" s="174"/>
      <c r="L62" s="128"/>
    </row>
    <row r="63" spans="1:12" x14ac:dyDescent="0.5">
      <c r="A63" s="170"/>
      <c r="B63" s="177"/>
      <c r="C63" s="178" t="s">
        <v>108</v>
      </c>
      <c r="D63" s="134"/>
      <c r="E63" s="131"/>
      <c r="F63" s="132"/>
      <c r="G63" s="132"/>
      <c r="H63" s="132"/>
      <c r="I63" s="132"/>
      <c r="J63" s="163"/>
      <c r="K63" s="174"/>
      <c r="L63" s="128"/>
    </row>
    <row r="64" spans="1:12" x14ac:dyDescent="0.5">
      <c r="A64" s="170"/>
      <c r="B64" s="177"/>
      <c r="C64" s="129" t="s">
        <v>109</v>
      </c>
      <c r="D64" s="134"/>
      <c r="E64" s="131" t="s">
        <v>71</v>
      </c>
      <c r="F64" s="132"/>
      <c r="G64" s="132">
        <f>+D64*F64</f>
        <v>0</v>
      </c>
      <c r="H64" s="132">
        <f>F64*0.15</f>
        <v>0</v>
      </c>
      <c r="I64" s="132">
        <f>+D64*H64</f>
        <v>0</v>
      </c>
      <c r="J64" s="163">
        <f>+G64+I64</f>
        <v>0</v>
      </c>
      <c r="K64" s="174"/>
      <c r="L64" s="128"/>
    </row>
    <row r="65" spans="1:12" x14ac:dyDescent="0.5">
      <c r="A65" s="170"/>
      <c r="B65" s="177"/>
      <c r="C65" s="129" t="s">
        <v>110</v>
      </c>
      <c r="D65" s="134"/>
      <c r="E65" s="131" t="s">
        <v>71</v>
      </c>
      <c r="F65" s="132"/>
      <c r="G65" s="132">
        <f>+D65*F65</f>
        <v>0</v>
      </c>
      <c r="H65" s="132">
        <f>F65*0.15</f>
        <v>0</v>
      </c>
      <c r="I65" s="132">
        <f>+D65*H65</f>
        <v>0</v>
      </c>
      <c r="J65" s="163">
        <f>+G65+I65</f>
        <v>0</v>
      </c>
      <c r="K65" s="174"/>
      <c r="L65" s="128"/>
    </row>
    <row r="66" spans="1:12" x14ac:dyDescent="0.5">
      <c r="A66" s="170"/>
      <c r="B66" s="177"/>
      <c r="C66" s="129" t="s">
        <v>111</v>
      </c>
      <c r="D66" s="134"/>
      <c r="E66" s="131" t="s">
        <v>71</v>
      </c>
      <c r="F66" s="132"/>
      <c r="G66" s="132">
        <f>+D66*F66</f>
        <v>0</v>
      </c>
      <c r="H66" s="132">
        <f>F66*0.15</f>
        <v>0</v>
      </c>
      <c r="I66" s="132">
        <f>+D66*H66</f>
        <v>0</v>
      </c>
      <c r="J66" s="163">
        <f>+G66+I66</f>
        <v>0</v>
      </c>
      <c r="K66" s="174"/>
      <c r="L66" s="128"/>
    </row>
    <row r="67" spans="1:12" x14ac:dyDescent="0.5">
      <c r="A67" s="170"/>
      <c r="B67" s="177"/>
      <c r="C67" s="129" t="s">
        <v>111</v>
      </c>
      <c r="D67" s="134"/>
      <c r="E67" s="131" t="s">
        <v>71</v>
      </c>
      <c r="F67" s="132"/>
      <c r="G67" s="132">
        <f>+D67*F67</f>
        <v>0</v>
      </c>
      <c r="H67" s="132">
        <f>F67*0.15</f>
        <v>0</v>
      </c>
      <c r="I67" s="132">
        <f>+D67*H67</f>
        <v>0</v>
      </c>
      <c r="J67" s="163">
        <f>+G67+I67</f>
        <v>0</v>
      </c>
      <c r="K67" s="174"/>
      <c r="L67" s="128"/>
    </row>
    <row r="68" spans="1:12" x14ac:dyDescent="0.5">
      <c r="A68" s="170"/>
      <c r="B68" s="177"/>
      <c r="C68" s="129" t="s">
        <v>112</v>
      </c>
      <c r="D68" s="134"/>
      <c r="E68" s="131" t="s">
        <v>71</v>
      </c>
      <c r="F68" s="132"/>
      <c r="G68" s="132">
        <f>+D68*F68</f>
        <v>0</v>
      </c>
      <c r="H68" s="132">
        <f>F68*0.2</f>
        <v>0</v>
      </c>
      <c r="I68" s="132">
        <f>+D68*H68</f>
        <v>0</v>
      </c>
      <c r="J68" s="163">
        <f>+G68+I68</f>
        <v>0</v>
      </c>
      <c r="K68" s="174"/>
      <c r="L68" s="128"/>
    </row>
    <row r="69" spans="1:12" x14ac:dyDescent="0.5">
      <c r="A69" s="170"/>
      <c r="B69" s="177"/>
      <c r="C69" s="178" t="s">
        <v>113</v>
      </c>
      <c r="D69" s="134"/>
      <c r="E69" s="131"/>
      <c r="F69" s="132"/>
      <c r="G69" s="132"/>
      <c r="H69" s="132"/>
      <c r="I69" s="132"/>
      <c r="J69" s="163"/>
      <c r="K69" s="174"/>
      <c r="L69" s="128"/>
    </row>
    <row r="70" spans="1:12" x14ac:dyDescent="0.5">
      <c r="A70" s="170"/>
      <c r="B70" s="177"/>
      <c r="C70" s="129" t="s">
        <v>110</v>
      </c>
      <c r="D70" s="134"/>
      <c r="E70" s="131" t="s">
        <v>71</v>
      </c>
      <c r="F70" s="132"/>
      <c r="G70" s="132">
        <f>+D70*F70</f>
        <v>0</v>
      </c>
      <c r="H70" s="132">
        <f>F70*0.15</f>
        <v>0</v>
      </c>
      <c r="I70" s="132">
        <f>+D70*H70</f>
        <v>0</v>
      </c>
      <c r="J70" s="163">
        <f>+G70+I70</f>
        <v>0</v>
      </c>
      <c r="K70" s="174"/>
      <c r="L70" s="128"/>
    </row>
    <row r="71" spans="1:12" x14ac:dyDescent="0.5">
      <c r="A71" s="170"/>
      <c r="B71" s="177"/>
      <c r="C71" s="129" t="s">
        <v>111</v>
      </c>
      <c r="D71" s="134"/>
      <c r="E71" s="131" t="s">
        <v>71</v>
      </c>
      <c r="F71" s="132"/>
      <c r="G71" s="132">
        <f>+D71*F71</f>
        <v>0</v>
      </c>
      <c r="H71" s="132">
        <f>F71*0.15</f>
        <v>0</v>
      </c>
      <c r="I71" s="132">
        <f>+D71*H71</f>
        <v>0</v>
      </c>
      <c r="J71" s="163">
        <f>+G71+I71</f>
        <v>0</v>
      </c>
      <c r="K71" s="174"/>
      <c r="L71" s="128"/>
    </row>
    <row r="72" spans="1:12" x14ac:dyDescent="0.5">
      <c r="A72" s="170"/>
      <c r="B72" s="177"/>
      <c r="C72" s="178" t="s">
        <v>114</v>
      </c>
      <c r="D72" s="134"/>
      <c r="E72" s="131"/>
      <c r="F72" s="132"/>
      <c r="G72" s="132"/>
      <c r="H72" s="132"/>
      <c r="I72" s="132"/>
      <c r="J72" s="163"/>
      <c r="K72" s="174"/>
      <c r="L72" s="128"/>
    </row>
    <row r="73" spans="1:12" x14ac:dyDescent="0.5">
      <c r="A73" s="170"/>
      <c r="B73" s="177"/>
      <c r="C73" s="129" t="s">
        <v>115</v>
      </c>
      <c r="D73" s="134"/>
      <c r="E73" s="131" t="s">
        <v>71</v>
      </c>
      <c r="F73" s="132"/>
      <c r="G73" s="132">
        <f>+D73*F73</f>
        <v>0</v>
      </c>
      <c r="H73" s="132">
        <f>F73*0.15</f>
        <v>0</v>
      </c>
      <c r="I73" s="132">
        <f>+D73*H73</f>
        <v>0</v>
      </c>
      <c r="J73" s="163">
        <f>+G73+I73</f>
        <v>0</v>
      </c>
      <c r="K73" s="174"/>
      <c r="L73" s="128"/>
    </row>
    <row r="74" spans="1:12" x14ac:dyDescent="0.5">
      <c r="A74" s="170"/>
      <c r="B74" s="177"/>
      <c r="C74" s="129" t="s">
        <v>116</v>
      </c>
      <c r="D74" s="134"/>
      <c r="E74" s="131" t="s">
        <v>71</v>
      </c>
      <c r="F74" s="132"/>
      <c r="G74" s="132">
        <f>+D74*F74</f>
        <v>0</v>
      </c>
      <c r="H74" s="132">
        <f>F74*0.15</f>
        <v>0</v>
      </c>
      <c r="I74" s="132">
        <f>+D74*H74</f>
        <v>0</v>
      </c>
      <c r="J74" s="163">
        <f>+G74+I74</f>
        <v>0</v>
      </c>
      <c r="K74" s="174"/>
      <c r="L74" s="128"/>
    </row>
    <row r="75" spans="1:12" x14ac:dyDescent="0.5">
      <c r="A75" s="170"/>
      <c r="B75" s="177"/>
      <c r="C75" s="129" t="s">
        <v>117</v>
      </c>
      <c r="D75" s="134"/>
      <c r="E75" s="131" t="s">
        <v>71</v>
      </c>
      <c r="F75" s="132"/>
      <c r="G75" s="132">
        <f>+D75*F75</f>
        <v>0</v>
      </c>
      <c r="H75" s="132">
        <f>F75*0.15</f>
        <v>0</v>
      </c>
      <c r="I75" s="132">
        <f>+D75*H75</f>
        <v>0</v>
      </c>
      <c r="J75" s="163">
        <f>+G75+I75</f>
        <v>0</v>
      </c>
      <c r="K75" s="174"/>
      <c r="L75" s="128"/>
    </row>
    <row r="76" spans="1:12" x14ac:dyDescent="0.5">
      <c r="A76" s="170"/>
      <c r="B76" s="177"/>
      <c r="C76" s="178" t="s">
        <v>118</v>
      </c>
      <c r="D76" s="134"/>
      <c r="E76" s="131"/>
      <c r="F76" s="132"/>
      <c r="G76" s="132"/>
      <c r="H76" s="132"/>
      <c r="I76" s="132"/>
      <c r="J76" s="163"/>
      <c r="K76" s="174"/>
      <c r="L76" s="128"/>
    </row>
    <row r="77" spans="1:12" x14ac:dyDescent="0.5">
      <c r="A77" s="170"/>
      <c r="B77" s="177"/>
      <c r="C77" s="129" t="s">
        <v>109</v>
      </c>
      <c r="D77" s="134"/>
      <c r="E77" s="131" t="s">
        <v>71</v>
      </c>
      <c r="F77" s="132"/>
      <c r="G77" s="132">
        <f>+D77*F77</f>
        <v>0</v>
      </c>
      <c r="H77" s="132">
        <f>F77*0.15</f>
        <v>0</v>
      </c>
      <c r="I77" s="132">
        <f>+D77*H77</f>
        <v>0</v>
      </c>
      <c r="J77" s="163">
        <f>+G77+I77</f>
        <v>0</v>
      </c>
      <c r="K77" s="174"/>
      <c r="L77" s="128"/>
    </row>
    <row r="78" spans="1:12" x14ac:dyDescent="0.5">
      <c r="A78" s="170"/>
      <c r="B78" s="177"/>
      <c r="C78" s="129" t="s">
        <v>111</v>
      </c>
      <c r="D78" s="134"/>
      <c r="E78" s="131" t="s">
        <v>71</v>
      </c>
      <c r="F78" s="132"/>
      <c r="G78" s="132">
        <f>+D78*F78</f>
        <v>0</v>
      </c>
      <c r="H78" s="132">
        <f>F78*0.15</f>
        <v>0</v>
      </c>
      <c r="I78" s="132">
        <f>+D78*H78</f>
        <v>0</v>
      </c>
      <c r="J78" s="163">
        <f>+G78+I78</f>
        <v>0</v>
      </c>
      <c r="K78" s="174"/>
      <c r="L78" s="128"/>
    </row>
    <row r="79" spans="1:12" x14ac:dyDescent="0.5">
      <c r="A79" s="170"/>
      <c r="B79" s="177"/>
      <c r="C79" s="178" t="s">
        <v>119</v>
      </c>
      <c r="D79" s="134"/>
      <c r="E79" s="131"/>
      <c r="F79" s="132"/>
      <c r="G79" s="132"/>
      <c r="H79" s="132"/>
      <c r="I79" s="132"/>
      <c r="J79" s="163"/>
      <c r="K79" s="174"/>
      <c r="L79" s="128"/>
    </row>
    <row r="80" spans="1:12" x14ac:dyDescent="0.5">
      <c r="A80" s="170"/>
      <c r="B80" s="177"/>
      <c r="C80" s="129" t="s">
        <v>109</v>
      </c>
      <c r="D80" s="134"/>
      <c r="E80" s="131" t="s">
        <v>71</v>
      </c>
      <c r="F80" s="132"/>
      <c r="G80" s="132">
        <f>+D80*F80</f>
        <v>0</v>
      </c>
      <c r="H80" s="132">
        <f>F80*0.15</f>
        <v>0</v>
      </c>
      <c r="I80" s="132">
        <f>+D80*H80</f>
        <v>0</v>
      </c>
      <c r="J80" s="163">
        <f>+G80+I80</f>
        <v>0</v>
      </c>
      <c r="K80" s="174"/>
      <c r="L80" s="128"/>
    </row>
    <row r="81" spans="1:12" x14ac:dyDescent="0.5">
      <c r="A81" s="170"/>
      <c r="B81" s="177"/>
      <c r="C81" s="129" t="s">
        <v>111</v>
      </c>
      <c r="D81" s="134"/>
      <c r="E81" s="131" t="s">
        <v>71</v>
      </c>
      <c r="F81" s="132"/>
      <c r="G81" s="132">
        <f>+D81*F81</f>
        <v>0</v>
      </c>
      <c r="H81" s="132">
        <f>F81*0.15</f>
        <v>0</v>
      </c>
      <c r="I81" s="132">
        <f>+D81*H81</f>
        <v>0</v>
      </c>
      <c r="J81" s="163">
        <f>+G81+I81</f>
        <v>0</v>
      </c>
      <c r="K81" s="174"/>
      <c r="L81" s="128"/>
    </row>
    <row r="82" spans="1:12" x14ac:dyDescent="0.5">
      <c r="A82" s="170"/>
      <c r="B82" s="177"/>
      <c r="C82" s="129" t="s">
        <v>111</v>
      </c>
      <c r="D82" s="134"/>
      <c r="E82" s="131" t="s">
        <v>71</v>
      </c>
      <c r="F82" s="132"/>
      <c r="G82" s="132">
        <f>+D82*F82</f>
        <v>0</v>
      </c>
      <c r="H82" s="132">
        <f>F82*0.15</f>
        <v>0</v>
      </c>
      <c r="I82" s="132">
        <f>+D82*H82</f>
        <v>0</v>
      </c>
      <c r="J82" s="163">
        <f>+G82+I82</f>
        <v>0</v>
      </c>
      <c r="K82" s="174"/>
      <c r="L82" s="128"/>
    </row>
    <row r="83" spans="1:12" x14ac:dyDescent="0.5">
      <c r="A83" s="170"/>
      <c r="B83" s="177"/>
      <c r="C83" s="178" t="s">
        <v>120</v>
      </c>
      <c r="D83" s="134"/>
      <c r="E83" s="131"/>
      <c r="F83" s="132"/>
      <c r="G83" s="132"/>
      <c r="H83" s="132"/>
      <c r="I83" s="132"/>
      <c r="J83" s="163"/>
      <c r="K83" s="174"/>
      <c r="L83" s="128"/>
    </row>
    <row r="84" spans="1:12" x14ac:dyDescent="0.5">
      <c r="A84" s="170"/>
      <c r="B84" s="177"/>
      <c r="C84" s="129" t="s">
        <v>110</v>
      </c>
      <c r="D84" s="134"/>
      <c r="E84" s="131" t="s">
        <v>71</v>
      </c>
      <c r="F84" s="132"/>
      <c r="G84" s="132">
        <f>+D84*F84</f>
        <v>0</v>
      </c>
      <c r="H84" s="132">
        <f>F84*0.15</f>
        <v>0</v>
      </c>
      <c r="I84" s="132">
        <f>+D84*H84</f>
        <v>0</v>
      </c>
      <c r="J84" s="163">
        <f>+G84+I84</f>
        <v>0</v>
      </c>
      <c r="K84" s="174"/>
      <c r="L84" s="128"/>
    </row>
    <row r="85" spans="1:12" x14ac:dyDescent="0.5">
      <c r="A85" s="170"/>
      <c r="B85" s="177"/>
      <c r="C85" s="178" t="s">
        <v>121</v>
      </c>
      <c r="D85" s="134"/>
      <c r="E85" s="131"/>
      <c r="F85" s="132"/>
      <c r="G85" s="132"/>
      <c r="H85" s="132"/>
      <c r="I85" s="132"/>
      <c r="J85" s="163"/>
      <c r="K85" s="174"/>
      <c r="L85" s="128"/>
    </row>
    <row r="86" spans="1:12" x14ac:dyDescent="0.5">
      <c r="A86" s="170"/>
      <c r="B86" s="177"/>
      <c r="C86" s="129" t="s">
        <v>109</v>
      </c>
      <c r="D86" s="134"/>
      <c r="E86" s="131" t="s">
        <v>71</v>
      </c>
      <c r="F86" s="132"/>
      <c r="G86" s="132">
        <f>+D86*F86</f>
        <v>0</v>
      </c>
      <c r="H86" s="132">
        <f>F86*0.15</f>
        <v>0</v>
      </c>
      <c r="I86" s="132">
        <f>+D86*H86</f>
        <v>0</v>
      </c>
      <c r="J86" s="163">
        <f>+G86+I86</f>
        <v>0</v>
      </c>
      <c r="K86" s="174"/>
      <c r="L86" s="128"/>
    </row>
    <row r="87" spans="1:12" x14ac:dyDescent="0.5">
      <c r="A87" s="170"/>
      <c r="B87" s="177"/>
      <c r="C87" s="129" t="s">
        <v>111</v>
      </c>
      <c r="D87" s="134"/>
      <c r="E87" s="131" t="s">
        <v>71</v>
      </c>
      <c r="F87" s="132"/>
      <c r="G87" s="132">
        <f>+D87*F87</f>
        <v>0</v>
      </c>
      <c r="H87" s="132">
        <f>F87*0.15</f>
        <v>0</v>
      </c>
      <c r="I87" s="132">
        <f>+D87*H87</f>
        <v>0</v>
      </c>
      <c r="J87" s="163">
        <f>+G87+I87</f>
        <v>0</v>
      </c>
      <c r="K87" s="174"/>
      <c r="L87" s="128"/>
    </row>
    <row r="88" spans="1:12" x14ac:dyDescent="0.5">
      <c r="A88" s="170"/>
      <c r="B88" s="177"/>
      <c r="C88" s="129" t="s">
        <v>111</v>
      </c>
      <c r="D88" s="134"/>
      <c r="E88" s="131" t="s">
        <v>71</v>
      </c>
      <c r="F88" s="132"/>
      <c r="G88" s="132">
        <f>+D88*F88</f>
        <v>0</v>
      </c>
      <c r="H88" s="132">
        <f>F88*0.15</f>
        <v>0</v>
      </c>
      <c r="I88" s="132">
        <f>+D88*H88</f>
        <v>0</v>
      </c>
      <c r="J88" s="163">
        <f>+G88+I88</f>
        <v>0</v>
      </c>
      <c r="K88" s="174"/>
      <c r="L88" s="128"/>
    </row>
    <row r="89" spans="1:12" x14ac:dyDescent="0.5">
      <c r="A89" s="170"/>
      <c r="B89" s="177"/>
      <c r="C89" s="129" t="s">
        <v>122</v>
      </c>
      <c r="D89" s="134"/>
      <c r="E89" s="131" t="s">
        <v>71</v>
      </c>
      <c r="F89" s="132"/>
      <c r="G89" s="132">
        <f>+D89*F89</f>
        <v>0</v>
      </c>
      <c r="H89" s="132">
        <f>F89*0.15</f>
        <v>0</v>
      </c>
      <c r="I89" s="132">
        <f>+D89*H89</f>
        <v>0</v>
      </c>
      <c r="J89" s="163">
        <f>+G89+I89</f>
        <v>0</v>
      </c>
      <c r="K89" s="174"/>
      <c r="L89" s="128"/>
    </row>
    <row r="90" spans="1:12" x14ac:dyDescent="0.5">
      <c r="A90" s="170"/>
      <c r="B90" s="177"/>
      <c r="C90" s="129" t="s">
        <v>112</v>
      </c>
      <c r="D90" s="134"/>
      <c r="E90" s="131" t="s">
        <v>71</v>
      </c>
      <c r="F90" s="132"/>
      <c r="G90" s="132">
        <f>+D90*F90</f>
        <v>0</v>
      </c>
      <c r="H90" s="132">
        <f>F90*0.2</f>
        <v>0</v>
      </c>
      <c r="I90" s="132">
        <f>+D90*H90</f>
        <v>0</v>
      </c>
      <c r="J90" s="163">
        <f>+G90+I90</f>
        <v>0</v>
      </c>
      <c r="K90" s="174"/>
      <c r="L90" s="128"/>
    </row>
    <row r="91" spans="1:12" x14ac:dyDescent="0.5">
      <c r="A91" s="170"/>
      <c r="B91" s="177"/>
      <c r="C91" s="178" t="s">
        <v>123</v>
      </c>
      <c r="D91" s="134"/>
      <c r="E91" s="131"/>
      <c r="F91" s="132"/>
      <c r="G91" s="132"/>
      <c r="H91" s="132"/>
      <c r="I91" s="132"/>
      <c r="J91" s="163"/>
      <c r="K91" s="174"/>
      <c r="L91" s="128"/>
    </row>
    <row r="92" spans="1:12" x14ac:dyDescent="0.5">
      <c r="A92" s="170"/>
      <c r="B92" s="177"/>
      <c r="C92" s="129" t="s">
        <v>122</v>
      </c>
      <c r="D92" s="134"/>
      <c r="E92" s="131" t="s">
        <v>71</v>
      </c>
      <c r="F92" s="132"/>
      <c r="G92" s="132">
        <f>+D92*F92</f>
        <v>0</v>
      </c>
      <c r="H92" s="132">
        <f>F92*0.15</f>
        <v>0</v>
      </c>
      <c r="I92" s="132">
        <f>+D92*H92</f>
        <v>0</v>
      </c>
      <c r="J92" s="163">
        <f>+G92+I92</f>
        <v>0</v>
      </c>
      <c r="K92" s="174"/>
      <c r="L92" s="128"/>
    </row>
    <row r="93" spans="1:12" x14ac:dyDescent="0.5">
      <c r="A93" s="170"/>
      <c r="B93" s="177"/>
      <c r="C93" s="129" t="s">
        <v>109</v>
      </c>
      <c r="D93" s="134"/>
      <c r="E93" s="131" t="s">
        <v>71</v>
      </c>
      <c r="F93" s="132"/>
      <c r="G93" s="132">
        <f>+D93*F93</f>
        <v>0</v>
      </c>
      <c r="H93" s="132">
        <f>F93*0.15</f>
        <v>0</v>
      </c>
      <c r="I93" s="132">
        <f>+D93*H93</f>
        <v>0</v>
      </c>
      <c r="J93" s="163">
        <f>+G93+I93</f>
        <v>0</v>
      </c>
      <c r="K93" s="174"/>
      <c r="L93" s="128"/>
    </row>
    <row r="94" spans="1:12" x14ac:dyDescent="0.5">
      <c r="A94" s="170"/>
      <c r="B94" s="177"/>
      <c r="C94" s="129" t="s">
        <v>124</v>
      </c>
      <c r="D94" s="134"/>
      <c r="E94" s="131" t="s">
        <v>71</v>
      </c>
      <c r="F94" s="132"/>
      <c r="G94" s="132">
        <f>+D94*F94</f>
        <v>0</v>
      </c>
      <c r="H94" s="132">
        <f>F94*0.15</f>
        <v>0</v>
      </c>
      <c r="I94" s="132">
        <f>+D94*H94</f>
        <v>0</v>
      </c>
      <c r="J94" s="163">
        <f>+G94+I94</f>
        <v>0</v>
      </c>
      <c r="K94" s="174"/>
      <c r="L94" s="128"/>
    </row>
    <row r="95" spans="1:12" x14ac:dyDescent="0.5">
      <c r="A95" s="170"/>
      <c r="B95" s="177"/>
      <c r="C95" s="129" t="s">
        <v>125</v>
      </c>
      <c r="D95" s="134"/>
      <c r="E95" s="131" t="s">
        <v>71</v>
      </c>
      <c r="F95" s="132"/>
      <c r="G95" s="132">
        <f>+D95*F95</f>
        <v>0</v>
      </c>
      <c r="H95" s="132">
        <f>F95*0.15</f>
        <v>0</v>
      </c>
      <c r="I95" s="132">
        <f>+D95*H95</f>
        <v>0</v>
      </c>
      <c r="J95" s="163">
        <f>+G95+I95</f>
        <v>0</v>
      </c>
      <c r="K95" s="174"/>
      <c r="L95" s="128"/>
    </row>
    <row r="96" spans="1:12" x14ac:dyDescent="0.5">
      <c r="A96" s="170"/>
      <c r="B96" s="177"/>
      <c r="C96" s="129" t="s">
        <v>126</v>
      </c>
      <c r="D96" s="134"/>
      <c r="E96" s="131" t="s">
        <v>71</v>
      </c>
      <c r="F96" s="132"/>
      <c r="G96" s="132">
        <f>+D96*F96</f>
        <v>0</v>
      </c>
      <c r="H96" s="132">
        <f>F96*0.15</f>
        <v>0</v>
      </c>
      <c r="I96" s="132">
        <f>+D96*H96</f>
        <v>0</v>
      </c>
      <c r="J96" s="163">
        <f>+G96+I96</f>
        <v>0</v>
      </c>
      <c r="K96" s="174"/>
      <c r="L96" s="128"/>
    </row>
    <row r="97" spans="1:12" x14ac:dyDescent="0.5">
      <c r="A97" s="170"/>
      <c r="B97" s="177"/>
      <c r="C97" s="178" t="s">
        <v>127</v>
      </c>
      <c r="D97" s="134"/>
      <c r="E97" s="131"/>
      <c r="F97" s="132"/>
      <c r="G97" s="132"/>
      <c r="H97" s="132"/>
      <c r="I97" s="132"/>
      <c r="J97" s="163"/>
      <c r="K97" s="174"/>
      <c r="L97" s="128"/>
    </row>
    <row r="98" spans="1:12" x14ac:dyDescent="0.5">
      <c r="A98" s="170"/>
      <c r="B98" s="177"/>
      <c r="C98" s="129" t="s">
        <v>128</v>
      </c>
      <c r="D98" s="134"/>
      <c r="E98" s="131" t="s">
        <v>71</v>
      </c>
      <c r="F98" s="132"/>
      <c r="G98" s="132">
        <f>+D98*F98</f>
        <v>0</v>
      </c>
      <c r="H98" s="132">
        <f>F98*0.2</f>
        <v>0</v>
      </c>
      <c r="I98" s="132">
        <f>+D98*H98</f>
        <v>0</v>
      </c>
      <c r="J98" s="163">
        <f>+G98+I98</f>
        <v>0</v>
      </c>
      <c r="K98" s="174"/>
      <c r="L98" s="128"/>
    </row>
    <row r="99" spans="1:12" x14ac:dyDescent="0.5">
      <c r="A99" s="170"/>
      <c r="B99" s="179"/>
      <c r="C99" s="178" t="s">
        <v>129</v>
      </c>
      <c r="D99" s="134"/>
      <c r="E99" s="131"/>
      <c r="F99" s="132"/>
      <c r="G99" s="132"/>
      <c r="H99" s="132"/>
      <c r="I99" s="132"/>
      <c r="J99" s="163"/>
      <c r="K99" s="174"/>
      <c r="L99" s="128"/>
    </row>
    <row r="100" spans="1:12" x14ac:dyDescent="0.5">
      <c r="A100" s="170"/>
      <c r="B100" s="179"/>
      <c r="C100" s="129" t="s">
        <v>130</v>
      </c>
      <c r="D100" s="134"/>
      <c r="E100" s="347" t="s">
        <v>66</v>
      </c>
      <c r="F100" s="132"/>
      <c r="G100" s="132">
        <f>+D100*F100</f>
        <v>0</v>
      </c>
      <c r="H100" s="132"/>
      <c r="I100" s="132">
        <f>+D100*H100</f>
        <v>0</v>
      </c>
      <c r="J100" s="163">
        <f>+G100+I100</f>
        <v>0</v>
      </c>
      <c r="K100" s="174"/>
      <c r="L100" s="128"/>
    </row>
    <row r="101" spans="1:12" s="121" customFormat="1" ht="21.75" customHeight="1" x14ac:dyDescent="0.5">
      <c r="A101" s="158"/>
      <c r="B101" s="123">
        <v>2.2999999999999998</v>
      </c>
      <c r="C101" s="180" t="s">
        <v>131</v>
      </c>
      <c r="D101" s="160"/>
      <c r="E101" s="168"/>
      <c r="F101" s="162"/>
      <c r="G101" s="163"/>
      <c r="H101" s="162"/>
      <c r="I101" s="163"/>
      <c r="J101" s="163"/>
      <c r="K101" s="164"/>
    </row>
    <row r="102" spans="1:12" s="121" customFormat="1" ht="21.75" customHeight="1" x14ac:dyDescent="0.25">
      <c r="A102" s="181"/>
      <c r="B102" s="182"/>
      <c r="C102" s="166" t="s">
        <v>132</v>
      </c>
      <c r="D102" s="167"/>
      <c r="E102" s="168" t="s">
        <v>66</v>
      </c>
      <c r="F102" s="162"/>
      <c r="G102" s="163">
        <f t="shared" ref="G102:G112" si="5">+D102*F102</f>
        <v>0</v>
      </c>
      <c r="H102" s="162"/>
      <c r="I102" s="163">
        <f t="shared" ref="I102:I112" si="6">+D102*H102</f>
        <v>0</v>
      </c>
      <c r="J102" s="163">
        <f t="shared" ref="J102:J107" si="7">+G102+I102</f>
        <v>0</v>
      </c>
      <c r="K102" s="164"/>
    </row>
    <row r="103" spans="1:12" s="121" customFormat="1" ht="36.75" customHeight="1" x14ac:dyDescent="0.25">
      <c r="A103" s="181"/>
      <c r="B103" s="182"/>
      <c r="C103" s="166" t="s">
        <v>133</v>
      </c>
      <c r="D103" s="167"/>
      <c r="E103" s="168" t="s">
        <v>66</v>
      </c>
      <c r="F103" s="162"/>
      <c r="G103" s="163">
        <f t="shared" si="5"/>
        <v>0</v>
      </c>
      <c r="H103" s="162"/>
      <c r="I103" s="163">
        <f t="shared" si="6"/>
        <v>0</v>
      </c>
      <c r="J103" s="163">
        <f t="shared" si="7"/>
        <v>0</v>
      </c>
      <c r="K103" s="164"/>
    </row>
    <row r="104" spans="1:12" s="121" customFormat="1" ht="37.5" customHeight="1" x14ac:dyDescent="0.25">
      <c r="A104" s="181"/>
      <c r="B104" s="182"/>
      <c r="C104" s="166" t="s">
        <v>134</v>
      </c>
      <c r="D104" s="167"/>
      <c r="E104" s="168" t="s">
        <v>66</v>
      </c>
      <c r="F104" s="162"/>
      <c r="G104" s="163">
        <f t="shared" si="5"/>
        <v>0</v>
      </c>
      <c r="H104" s="162"/>
      <c r="I104" s="163">
        <f t="shared" si="6"/>
        <v>0</v>
      </c>
      <c r="J104" s="163">
        <f t="shared" si="7"/>
        <v>0</v>
      </c>
      <c r="K104" s="164"/>
    </row>
    <row r="105" spans="1:12" s="121" customFormat="1" ht="38.25" customHeight="1" x14ac:dyDescent="0.25">
      <c r="A105" s="181"/>
      <c r="B105" s="182"/>
      <c r="C105" s="166" t="s">
        <v>135</v>
      </c>
      <c r="D105" s="167"/>
      <c r="E105" s="168" t="s">
        <v>66</v>
      </c>
      <c r="F105" s="162"/>
      <c r="G105" s="163">
        <f t="shared" si="5"/>
        <v>0</v>
      </c>
      <c r="H105" s="162"/>
      <c r="I105" s="163">
        <f t="shared" si="6"/>
        <v>0</v>
      </c>
      <c r="J105" s="163">
        <f t="shared" si="7"/>
        <v>0</v>
      </c>
      <c r="K105" s="164"/>
    </row>
    <row r="106" spans="1:12" s="121" customFormat="1" ht="21.75" customHeight="1" x14ac:dyDescent="0.25">
      <c r="A106" s="181"/>
      <c r="B106" s="182"/>
      <c r="C106" s="166" t="s">
        <v>136</v>
      </c>
      <c r="D106" s="163"/>
      <c r="E106" s="168" t="s">
        <v>84</v>
      </c>
      <c r="F106" s="162"/>
      <c r="G106" s="163">
        <f t="shared" si="5"/>
        <v>0</v>
      </c>
      <c r="H106" s="162"/>
      <c r="I106" s="163">
        <f t="shared" si="6"/>
        <v>0</v>
      </c>
      <c r="J106" s="163">
        <f t="shared" si="7"/>
        <v>0</v>
      </c>
      <c r="K106" s="164"/>
    </row>
    <row r="107" spans="1:12" s="121" customFormat="1" ht="21.75" customHeight="1" x14ac:dyDescent="0.25">
      <c r="A107" s="181"/>
      <c r="B107" s="182"/>
      <c r="C107" s="166" t="s">
        <v>137</v>
      </c>
      <c r="D107" s="163"/>
      <c r="E107" s="168" t="s">
        <v>66</v>
      </c>
      <c r="F107" s="162"/>
      <c r="G107" s="163">
        <f t="shared" si="5"/>
        <v>0</v>
      </c>
      <c r="H107" s="162"/>
      <c r="I107" s="163">
        <f t="shared" si="6"/>
        <v>0</v>
      </c>
      <c r="J107" s="163">
        <f t="shared" si="7"/>
        <v>0</v>
      </c>
      <c r="K107" s="164"/>
    </row>
    <row r="108" spans="1:12" x14ac:dyDescent="0.5">
      <c r="A108" s="170"/>
      <c r="B108" s="123">
        <v>2.4</v>
      </c>
      <c r="C108" s="183" t="s">
        <v>138</v>
      </c>
      <c r="D108" s="184"/>
      <c r="E108" s="185"/>
      <c r="F108" s="132"/>
      <c r="G108" s="132"/>
      <c r="H108" s="132"/>
      <c r="I108" s="132"/>
      <c r="J108" s="132"/>
      <c r="K108" s="174"/>
      <c r="L108" s="186"/>
    </row>
    <row r="109" spans="1:12" s="121" customFormat="1" ht="21.75" customHeight="1" x14ac:dyDescent="0.25">
      <c r="A109" s="158"/>
      <c r="B109" s="187"/>
      <c r="C109" s="188" t="s">
        <v>139</v>
      </c>
      <c r="D109" s="160"/>
      <c r="E109" s="168" t="s">
        <v>66</v>
      </c>
      <c r="F109" s="162"/>
      <c r="G109" s="163">
        <f t="shared" si="5"/>
        <v>0</v>
      </c>
      <c r="H109" s="162"/>
      <c r="I109" s="163">
        <f t="shared" si="6"/>
        <v>0</v>
      </c>
      <c r="J109" s="163">
        <f t="shared" ref="J109:J115" si="8">+G109+I109</f>
        <v>0</v>
      </c>
      <c r="K109" s="160"/>
    </row>
    <row r="110" spans="1:12" s="121" customFormat="1" ht="21.75" customHeight="1" x14ac:dyDescent="0.25">
      <c r="A110" s="158"/>
      <c r="B110" s="187"/>
      <c r="C110" s="188" t="s">
        <v>140</v>
      </c>
      <c r="D110" s="160"/>
      <c r="E110" s="168" t="s">
        <v>66</v>
      </c>
      <c r="F110" s="162"/>
      <c r="G110" s="163">
        <f t="shared" si="5"/>
        <v>0</v>
      </c>
      <c r="H110" s="162"/>
      <c r="I110" s="163">
        <f t="shared" si="6"/>
        <v>0</v>
      </c>
      <c r="J110" s="163">
        <f t="shared" si="8"/>
        <v>0</v>
      </c>
      <c r="K110" s="160"/>
    </row>
    <row r="111" spans="1:12" s="121" customFormat="1" ht="21.75" customHeight="1" x14ac:dyDescent="0.25">
      <c r="A111" s="158"/>
      <c r="B111" s="187"/>
      <c r="C111" s="189" t="s">
        <v>141</v>
      </c>
      <c r="D111" s="160"/>
      <c r="E111" s="168" t="s">
        <v>66</v>
      </c>
      <c r="F111" s="162"/>
      <c r="G111" s="163">
        <f t="shared" si="5"/>
        <v>0</v>
      </c>
      <c r="H111" s="162"/>
      <c r="I111" s="163">
        <f t="shared" si="6"/>
        <v>0</v>
      </c>
      <c r="J111" s="163">
        <f t="shared" si="8"/>
        <v>0</v>
      </c>
      <c r="K111" s="160"/>
    </row>
    <row r="112" spans="1:12" s="121" customFormat="1" ht="21.75" customHeight="1" x14ac:dyDescent="0.25">
      <c r="A112" s="158"/>
      <c r="B112" s="187"/>
      <c r="C112" s="190" t="s">
        <v>142</v>
      </c>
      <c r="D112" s="160"/>
      <c r="E112" s="168" t="s">
        <v>66</v>
      </c>
      <c r="F112" s="162"/>
      <c r="G112" s="163">
        <f t="shared" si="5"/>
        <v>0</v>
      </c>
      <c r="H112" s="162"/>
      <c r="I112" s="163">
        <f t="shared" si="6"/>
        <v>0</v>
      </c>
      <c r="J112" s="163">
        <f t="shared" si="8"/>
        <v>0</v>
      </c>
      <c r="K112" s="160"/>
    </row>
    <row r="113" spans="1:12" s="121" customFormat="1" ht="21.75" customHeight="1" x14ac:dyDescent="0.25">
      <c r="A113" s="158"/>
      <c r="B113" s="187"/>
      <c r="C113" s="190" t="s">
        <v>143</v>
      </c>
      <c r="D113" s="160"/>
      <c r="E113" s="168" t="s">
        <v>66</v>
      </c>
      <c r="F113" s="162"/>
      <c r="G113" s="163">
        <f>+D113*F113</f>
        <v>0</v>
      </c>
      <c r="H113" s="162"/>
      <c r="I113" s="163">
        <f>+D113*H113</f>
        <v>0</v>
      </c>
      <c r="J113" s="163">
        <f t="shared" si="8"/>
        <v>0</v>
      </c>
      <c r="K113" s="160"/>
    </row>
    <row r="114" spans="1:12" s="121" customFormat="1" ht="21.75" customHeight="1" x14ac:dyDescent="0.25">
      <c r="A114" s="158"/>
      <c r="B114" s="187"/>
      <c r="C114" s="190" t="s">
        <v>144</v>
      </c>
      <c r="D114" s="160"/>
      <c r="E114" s="168" t="s">
        <v>66</v>
      </c>
      <c r="F114" s="162"/>
      <c r="G114" s="163">
        <f>+D114*F114</f>
        <v>0</v>
      </c>
      <c r="H114" s="162"/>
      <c r="I114" s="163">
        <f>+D114*H114</f>
        <v>0</v>
      </c>
      <c r="J114" s="163">
        <f t="shared" si="8"/>
        <v>0</v>
      </c>
      <c r="K114" s="160"/>
    </row>
    <row r="115" spans="1:12" s="192" customFormat="1" ht="21.75" customHeight="1" x14ac:dyDescent="0.25">
      <c r="A115" s="158"/>
      <c r="B115" s="191"/>
      <c r="C115" s="190" t="s">
        <v>145</v>
      </c>
      <c r="D115" s="160"/>
      <c r="E115" s="168" t="s">
        <v>84</v>
      </c>
      <c r="F115" s="162"/>
      <c r="G115" s="163">
        <f>+D115*F115</f>
        <v>0</v>
      </c>
      <c r="H115" s="162"/>
      <c r="I115" s="163">
        <f>+D115*H115</f>
        <v>0</v>
      </c>
      <c r="J115" s="163">
        <f t="shared" si="8"/>
        <v>0</v>
      </c>
      <c r="K115" s="160"/>
    </row>
    <row r="116" spans="1:12" ht="21.75" customHeight="1" x14ac:dyDescent="0.5">
      <c r="A116" s="170"/>
      <c r="B116" s="123">
        <v>2.5</v>
      </c>
      <c r="C116" s="171" t="s">
        <v>146</v>
      </c>
      <c r="D116" s="193"/>
      <c r="E116" s="194"/>
      <c r="F116" s="132"/>
      <c r="G116" s="132"/>
      <c r="H116" s="132"/>
      <c r="I116" s="132"/>
      <c r="J116" s="132"/>
      <c r="K116" s="174"/>
      <c r="L116" s="128"/>
    </row>
    <row r="117" spans="1:12" ht="21.75" customHeight="1" x14ac:dyDescent="0.5">
      <c r="A117" s="170"/>
      <c r="B117" s="177"/>
      <c r="C117" s="171" t="s">
        <v>147</v>
      </c>
      <c r="D117" s="193"/>
      <c r="E117" s="194"/>
      <c r="F117" s="132"/>
      <c r="G117" s="132"/>
      <c r="H117" s="132"/>
      <c r="I117" s="132"/>
      <c r="J117" s="132"/>
      <c r="K117" s="174"/>
      <c r="L117" s="128"/>
    </row>
    <row r="118" spans="1:12" ht="21.75" customHeight="1" x14ac:dyDescent="0.5">
      <c r="A118" s="170"/>
      <c r="B118" s="177"/>
      <c r="C118" s="195" t="s">
        <v>148</v>
      </c>
      <c r="D118" s="184"/>
      <c r="E118" s="185" t="s">
        <v>149</v>
      </c>
      <c r="F118" s="132"/>
      <c r="G118" s="132">
        <f>+D118*F118</f>
        <v>0</v>
      </c>
      <c r="H118" s="132"/>
      <c r="I118" s="132">
        <f>+D118*H118</f>
        <v>0</v>
      </c>
      <c r="J118" s="163">
        <f>+G118+I118</f>
        <v>0</v>
      </c>
      <c r="K118" s="174"/>
      <c r="L118" s="128"/>
    </row>
    <row r="119" spans="1:12" ht="21.75" customHeight="1" x14ac:dyDescent="0.5">
      <c r="A119" s="170"/>
      <c r="B119" s="177"/>
      <c r="C119" s="195" t="s">
        <v>150</v>
      </c>
      <c r="D119" s="184"/>
      <c r="E119" s="185" t="s">
        <v>151</v>
      </c>
      <c r="F119" s="132"/>
      <c r="G119" s="132">
        <f>+D119*F119</f>
        <v>0</v>
      </c>
      <c r="H119" s="132"/>
      <c r="I119" s="132">
        <f>+D119*H119</f>
        <v>0</v>
      </c>
      <c r="J119" s="163">
        <f>+G119+I119</f>
        <v>0</v>
      </c>
      <c r="K119" s="174"/>
      <c r="L119" s="128"/>
    </row>
    <row r="120" spans="1:12" ht="21.75" customHeight="1" x14ac:dyDescent="0.5">
      <c r="A120" s="170"/>
      <c r="B120" s="177"/>
      <c r="C120" s="171" t="s">
        <v>152</v>
      </c>
      <c r="D120" s="193"/>
      <c r="E120" s="194"/>
      <c r="F120" s="132"/>
      <c r="G120" s="132"/>
      <c r="H120" s="132"/>
      <c r="I120" s="132"/>
      <c r="J120" s="132"/>
      <c r="K120" s="174"/>
      <c r="L120" s="128"/>
    </row>
    <row r="121" spans="1:12" ht="21.75" customHeight="1" x14ac:dyDescent="0.5">
      <c r="A121" s="170"/>
      <c r="B121" s="177"/>
      <c r="C121" s="195" t="s">
        <v>153</v>
      </c>
      <c r="D121" s="184"/>
      <c r="E121" s="185" t="s">
        <v>66</v>
      </c>
      <c r="F121" s="132"/>
      <c r="G121" s="132">
        <f>+D121*F121</f>
        <v>0</v>
      </c>
      <c r="H121" s="132"/>
      <c r="I121" s="132">
        <f>+D121*H121</f>
        <v>0</v>
      </c>
      <c r="J121" s="163">
        <f>+G121+I121</f>
        <v>0</v>
      </c>
      <c r="K121" s="174"/>
      <c r="L121" s="128"/>
    </row>
    <row r="122" spans="1:12" ht="21.75" customHeight="1" x14ac:dyDescent="0.5">
      <c r="A122" s="170"/>
      <c r="B122" s="177"/>
      <c r="C122" s="195" t="s">
        <v>154</v>
      </c>
      <c r="D122" s="184"/>
      <c r="E122" s="185" t="s">
        <v>66</v>
      </c>
      <c r="F122" s="132"/>
      <c r="G122" s="132">
        <f>+D122*F122</f>
        <v>0</v>
      </c>
      <c r="H122" s="132"/>
      <c r="I122" s="132">
        <f>+D122*H122</f>
        <v>0</v>
      </c>
      <c r="J122" s="163">
        <f>+G122+I122</f>
        <v>0</v>
      </c>
      <c r="K122" s="174"/>
      <c r="L122" s="128"/>
    </row>
    <row r="123" spans="1:12" s="121" customFormat="1" ht="21" customHeight="1" x14ac:dyDescent="0.5">
      <c r="A123" s="158"/>
      <c r="B123" s="123">
        <v>2.6</v>
      </c>
      <c r="C123" s="159" t="s">
        <v>155</v>
      </c>
      <c r="D123" s="160"/>
      <c r="E123" s="168"/>
      <c r="F123" s="162"/>
      <c r="G123" s="163"/>
      <c r="H123" s="162"/>
      <c r="I123" s="163"/>
      <c r="J123" s="163">
        <f>+G123+I123</f>
        <v>0</v>
      </c>
      <c r="K123" s="164"/>
    </row>
    <row r="124" spans="1:12" s="121" customFormat="1" ht="21" customHeight="1" x14ac:dyDescent="0.25">
      <c r="A124" s="181"/>
      <c r="B124" s="182"/>
      <c r="C124" s="166" t="s">
        <v>156</v>
      </c>
      <c r="D124" s="167"/>
      <c r="E124" s="168" t="s">
        <v>71</v>
      </c>
      <c r="F124" s="162"/>
      <c r="G124" s="163">
        <f>+D124*F124</f>
        <v>0</v>
      </c>
      <c r="H124" s="162"/>
      <c r="I124" s="163">
        <f t="shared" ref="I124:I132" si="9">+D124*H124</f>
        <v>0</v>
      </c>
      <c r="J124" s="163">
        <f t="shared" ref="J124:J132" si="10">+G124+I124</f>
        <v>0</v>
      </c>
      <c r="K124" s="164"/>
    </row>
    <row r="125" spans="1:12" s="121" customFormat="1" ht="21" customHeight="1" x14ac:dyDescent="0.25">
      <c r="A125" s="181"/>
      <c r="B125" s="182"/>
      <c r="C125" s="169" t="s">
        <v>157</v>
      </c>
      <c r="D125" s="167"/>
      <c r="E125" s="168" t="s">
        <v>71</v>
      </c>
      <c r="F125" s="162"/>
      <c r="G125" s="163">
        <f>+D125*F125</f>
        <v>0</v>
      </c>
      <c r="H125" s="162"/>
      <c r="I125" s="163">
        <f t="shared" si="9"/>
        <v>0</v>
      </c>
      <c r="J125" s="163">
        <f t="shared" si="10"/>
        <v>0</v>
      </c>
      <c r="K125" s="164"/>
    </row>
    <row r="126" spans="1:12" s="121" customFormat="1" ht="21" customHeight="1" x14ac:dyDescent="0.25">
      <c r="A126" s="181"/>
      <c r="B126" s="182"/>
      <c r="C126" s="166" t="s">
        <v>158</v>
      </c>
      <c r="D126" s="167"/>
      <c r="E126" s="168" t="s">
        <v>71</v>
      </c>
      <c r="F126" s="162"/>
      <c r="G126" s="163">
        <f>+D126*F126</f>
        <v>0</v>
      </c>
      <c r="H126" s="162"/>
      <c r="I126" s="163">
        <f>+D126*H126</f>
        <v>0</v>
      </c>
      <c r="J126" s="163">
        <f>+G126+I126</f>
        <v>0</v>
      </c>
      <c r="K126" s="164"/>
    </row>
    <row r="127" spans="1:12" s="121" customFormat="1" ht="21" customHeight="1" x14ac:dyDescent="0.25">
      <c r="A127" s="181"/>
      <c r="B127" s="182"/>
      <c r="C127" s="166" t="s">
        <v>159</v>
      </c>
      <c r="D127" s="167"/>
      <c r="E127" s="168" t="s">
        <v>71</v>
      </c>
      <c r="F127" s="162"/>
      <c r="G127" s="163">
        <f t="shared" ref="G127:G132" si="11">+D127*F127</f>
        <v>0</v>
      </c>
      <c r="H127" s="162"/>
      <c r="I127" s="163">
        <f t="shared" si="9"/>
        <v>0</v>
      </c>
      <c r="J127" s="163">
        <f t="shared" si="10"/>
        <v>0</v>
      </c>
      <c r="K127" s="164"/>
    </row>
    <row r="128" spans="1:12" s="121" customFormat="1" ht="21" customHeight="1" x14ac:dyDescent="0.25">
      <c r="A128" s="181"/>
      <c r="B128" s="182"/>
      <c r="C128" s="188" t="s">
        <v>160</v>
      </c>
      <c r="D128" s="160"/>
      <c r="E128" s="168" t="s">
        <v>71</v>
      </c>
      <c r="F128" s="162"/>
      <c r="G128" s="163">
        <f t="shared" si="11"/>
        <v>0</v>
      </c>
      <c r="H128" s="162"/>
      <c r="I128" s="163">
        <f t="shared" si="9"/>
        <v>0</v>
      </c>
      <c r="J128" s="163">
        <f t="shared" si="10"/>
        <v>0</v>
      </c>
      <c r="K128" s="164"/>
    </row>
    <row r="129" spans="1:12" s="121" customFormat="1" ht="21" customHeight="1" x14ac:dyDescent="0.25">
      <c r="A129" s="181"/>
      <c r="B129" s="182"/>
      <c r="C129" s="166" t="s">
        <v>161</v>
      </c>
      <c r="D129" s="160"/>
      <c r="E129" s="168" t="s">
        <v>84</v>
      </c>
      <c r="F129" s="162"/>
      <c r="G129" s="163">
        <f t="shared" si="11"/>
        <v>0</v>
      </c>
      <c r="H129" s="162"/>
      <c r="I129" s="163">
        <f t="shared" si="9"/>
        <v>0</v>
      </c>
      <c r="J129" s="163">
        <f t="shared" si="10"/>
        <v>0</v>
      </c>
      <c r="K129" s="164"/>
    </row>
    <row r="130" spans="1:12" s="121" customFormat="1" ht="21" customHeight="1" x14ac:dyDescent="0.25">
      <c r="A130" s="181"/>
      <c r="B130" s="196"/>
      <c r="C130" s="188" t="s">
        <v>162</v>
      </c>
      <c r="D130" s="160"/>
      <c r="E130" s="168" t="s">
        <v>71</v>
      </c>
      <c r="F130" s="162"/>
      <c r="G130" s="163">
        <f t="shared" si="11"/>
        <v>0</v>
      </c>
      <c r="H130" s="162"/>
      <c r="I130" s="163">
        <f t="shared" si="9"/>
        <v>0</v>
      </c>
      <c r="J130" s="163">
        <f t="shared" si="10"/>
        <v>0</v>
      </c>
      <c r="K130" s="164"/>
    </row>
    <row r="131" spans="1:12" s="121" customFormat="1" ht="21" customHeight="1" x14ac:dyDescent="0.25">
      <c r="A131" s="181"/>
      <c r="B131" s="196"/>
      <c r="C131" s="188" t="s">
        <v>163</v>
      </c>
      <c r="D131" s="160"/>
      <c r="E131" s="168" t="s">
        <v>71</v>
      </c>
      <c r="F131" s="162"/>
      <c r="G131" s="163">
        <f>+D131*F131</f>
        <v>0</v>
      </c>
      <c r="H131" s="162"/>
      <c r="I131" s="163">
        <f>+D131*H131</f>
        <v>0</v>
      </c>
      <c r="J131" s="163">
        <f>+G131+I131</f>
        <v>0</v>
      </c>
      <c r="K131" s="164"/>
    </row>
    <row r="132" spans="1:12" s="121" customFormat="1" ht="21" customHeight="1" x14ac:dyDescent="0.25">
      <c r="A132" s="181"/>
      <c r="B132" s="196"/>
      <c r="C132" s="188" t="s">
        <v>164</v>
      </c>
      <c r="D132" s="160"/>
      <c r="E132" s="168" t="s">
        <v>71</v>
      </c>
      <c r="F132" s="162"/>
      <c r="G132" s="163">
        <f t="shared" si="11"/>
        <v>0</v>
      </c>
      <c r="H132" s="162"/>
      <c r="I132" s="163">
        <f t="shared" si="9"/>
        <v>0</v>
      </c>
      <c r="J132" s="163">
        <f t="shared" si="10"/>
        <v>0</v>
      </c>
      <c r="K132" s="164"/>
    </row>
    <row r="133" spans="1:12" s="121" customFormat="1" ht="21" customHeight="1" x14ac:dyDescent="0.5">
      <c r="A133" s="158"/>
      <c r="B133" s="123">
        <v>2.7</v>
      </c>
      <c r="C133" s="180" t="s">
        <v>165</v>
      </c>
      <c r="D133" s="160"/>
      <c r="E133" s="168"/>
      <c r="F133" s="162"/>
      <c r="G133" s="163"/>
      <c r="H133" s="162"/>
      <c r="I133" s="163"/>
      <c r="J133" s="163"/>
      <c r="K133" s="164"/>
    </row>
    <row r="134" spans="1:12" s="121" customFormat="1" ht="21" customHeight="1" x14ac:dyDescent="0.25">
      <c r="A134" s="181"/>
      <c r="B134" s="182"/>
      <c r="C134" s="166" t="s">
        <v>166</v>
      </c>
      <c r="D134" s="167"/>
      <c r="E134" s="168" t="s">
        <v>66</v>
      </c>
      <c r="F134" s="162"/>
      <c r="G134" s="163">
        <f>+D134*F134</f>
        <v>0</v>
      </c>
      <c r="H134" s="162"/>
      <c r="I134" s="163">
        <f>+D134*H134</f>
        <v>0</v>
      </c>
      <c r="J134" s="163">
        <f>+G134+I134</f>
        <v>0</v>
      </c>
      <c r="K134" s="164"/>
    </row>
    <row r="135" spans="1:12" s="121" customFormat="1" ht="21" customHeight="1" x14ac:dyDescent="0.25">
      <c r="A135" s="181"/>
      <c r="B135" s="182"/>
      <c r="C135" s="166" t="s">
        <v>167</v>
      </c>
      <c r="D135" s="167"/>
      <c r="E135" s="168" t="s">
        <v>66</v>
      </c>
      <c r="F135" s="162"/>
      <c r="G135" s="163">
        <f>+D135*F135</f>
        <v>0</v>
      </c>
      <c r="H135" s="162"/>
      <c r="I135" s="163">
        <f>+D135*H135</f>
        <v>0</v>
      </c>
      <c r="J135" s="163">
        <f>+G135+I135</f>
        <v>0</v>
      </c>
      <c r="K135" s="164"/>
    </row>
    <row r="136" spans="1:12" s="121" customFormat="1" ht="21" customHeight="1" x14ac:dyDescent="0.25">
      <c r="A136" s="181"/>
      <c r="B136" s="182"/>
      <c r="C136" s="166" t="s">
        <v>168</v>
      </c>
      <c r="D136" s="160"/>
      <c r="E136" s="168" t="s">
        <v>66</v>
      </c>
      <c r="F136" s="162"/>
      <c r="G136" s="163">
        <f>+D136*F136</f>
        <v>0</v>
      </c>
      <c r="H136" s="162"/>
      <c r="I136" s="163">
        <f>+D136*H136</f>
        <v>0</v>
      </c>
      <c r="J136" s="163">
        <f>+G136+I136</f>
        <v>0</v>
      </c>
      <c r="K136" s="164"/>
    </row>
    <row r="137" spans="1:12" s="121" customFormat="1" ht="21" customHeight="1" x14ac:dyDescent="0.25">
      <c r="A137" s="181"/>
      <c r="B137" s="182"/>
      <c r="C137" s="166" t="s">
        <v>169</v>
      </c>
      <c r="D137" s="160"/>
      <c r="E137" s="168" t="s">
        <v>66</v>
      </c>
      <c r="F137" s="162"/>
      <c r="G137" s="163">
        <f>+D137*F137</f>
        <v>0</v>
      </c>
      <c r="H137" s="162"/>
      <c r="I137" s="163">
        <f>+D137*H137</f>
        <v>0</v>
      </c>
      <c r="J137" s="163">
        <f>+G137+I137</f>
        <v>0</v>
      </c>
      <c r="K137" s="164"/>
    </row>
    <row r="138" spans="1:12" s="121" customFormat="1" ht="21" customHeight="1" x14ac:dyDescent="0.5">
      <c r="A138" s="158"/>
      <c r="B138" s="123">
        <v>2.8</v>
      </c>
      <c r="C138" s="180" t="s">
        <v>170</v>
      </c>
      <c r="D138" s="160"/>
      <c r="E138" s="168"/>
      <c r="F138" s="162"/>
      <c r="G138" s="163"/>
      <c r="H138" s="162"/>
      <c r="I138" s="163"/>
      <c r="J138" s="163"/>
      <c r="K138" s="164"/>
    </row>
    <row r="139" spans="1:12" ht="21.75" customHeight="1" x14ac:dyDescent="0.5">
      <c r="A139" s="197"/>
      <c r="B139" s="177"/>
      <c r="C139" s="198" t="s">
        <v>108</v>
      </c>
      <c r="D139" s="134"/>
      <c r="E139" s="185"/>
      <c r="F139" s="132"/>
      <c r="G139" s="132"/>
      <c r="H139" s="132"/>
      <c r="I139" s="132"/>
      <c r="J139" s="132"/>
      <c r="K139" s="53"/>
      <c r="L139" s="128"/>
    </row>
    <row r="140" spans="1:12" ht="21.75" customHeight="1" x14ac:dyDescent="0.5">
      <c r="A140" s="197"/>
      <c r="B140" s="177"/>
      <c r="C140" s="199" t="s">
        <v>171</v>
      </c>
      <c r="D140" s="134"/>
      <c r="E140" s="185" t="s">
        <v>71</v>
      </c>
      <c r="F140" s="132"/>
      <c r="G140" s="132">
        <f>+D140*F140</f>
        <v>0</v>
      </c>
      <c r="H140" s="132"/>
      <c r="I140" s="132">
        <f>+D140*H140</f>
        <v>0</v>
      </c>
      <c r="J140" s="163">
        <f>+G140+I140</f>
        <v>0</v>
      </c>
      <c r="K140" s="53"/>
      <c r="L140" s="128"/>
    </row>
    <row r="141" spans="1:12" ht="21.75" customHeight="1" x14ac:dyDescent="0.5">
      <c r="A141" s="200"/>
      <c r="B141" s="177"/>
      <c r="C141" s="178" t="s">
        <v>113</v>
      </c>
      <c r="D141" s="134"/>
      <c r="E141" s="185"/>
      <c r="F141" s="132"/>
      <c r="G141" s="132"/>
      <c r="H141" s="132"/>
      <c r="I141" s="132"/>
      <c r="J141" s="163"/>
      <c r="K141" s="201"/>
      <c r="L141" s="128"/>
    </row>
    <row r="142" spans="1:12" ht="21.75" customHeight="1" x14ac:dyDescent="0.5">
      <c r="A142" s="200"/>
      <c r="B142" s="177"/>
      <c r="C142" s="195" t="s">
        <v>172</v>
      </c>
      <c r="D142" s="184"/>
      <c r="E142" s="185" t="s">
        <v>84</v>
      </c>
      <c r="F142" s="132"/>
      <c r="G142" s="132">
        <f>+D142*F142</f>
        <v>0</v>
      </c>
      <c r="H142" s="132"/>
      <c r="I142" s="132">
        <f>+D142*H142</f>
        <v>0</v>
      </c>
      <c r="J142" s="163">
        <f t="shared" ref="J142:J155" si="12">+G142+I142</f>
        <v>0</v>
      </c>
      <c r="K142" s="201"/>
      <c r="L142" s="128"/>
    </row>
    <row r="143" spans="1:12" ht="21.75" customHeight="1" x14ac:dyDescent="0.5">
      <c r="A143" s="200"/>
      <c r="B143" s="177"/>
      <c r="C143" s="195" t="s">
        <v>173</v>
      </c>
      <c r="D143" s="184"/>
      <c r="E143" s="185" t="s">
        <v>71</v>
      </c>
      <c r="F143" s="132"/>
      <c r="G143" s="132">
        <f>+D143*F143</f>
        <v>0</v>
      </c>
      <c r="H143" s="132"/>
      <c r="I143" s="132">
        <f>+D143*H143</f>
        <v>0</v>
      </c>
      <c r="J143" s="163">
        <f t="shared" si="12"/>
        <v>0</v>
      </c>
      <c r="K143" s="201"/>
      <c r="L143" s="128"/>
    </row>
    <row r="144" spans="1:12" ht="21.75" customHeight="1" x14ac:dyDescent="0.5">
      <c r="A144" s="200"/>
      <c r="B144" s="177"/>
      <c r="C144" s="178" t="s">
        <v>114</v>
      </c>
      <c r="D144" s="134"/>
      <c r="E144" s="185"/>
      <c r="F144" s="132"/>
      <c r="G144" s="132"/>
      <c r="H144" s="132"/>
      <c r="I144" s="132"/>
      <c r="J144" s="163"/>
      <c r="K144" s="201"/>
      <c r="L144" s="128"/>
    </row>
    <row r="145" spans="1:12" ht="21.75" customHeight="1" x14ac:dyDescent="0.5">
      <c r="A145" s="200"/>
      <c r="B145" s="177"/>
      <c r="C145" s="195" t="s">
        <v>174</v>
      </c>
      <c r="D145" s="184"/>
      <c r="E145" s="185" t="s">
        <v>84</v>
      </c>
      <c r="F145" s="132"/>
      <c r="G145" s="132">
        <f>+D145*F145</f>
        <v>0</v>
      </c>
      <c r="H145" s="132"/>
      <c r="I145" s="132">
        <f>+D145*H145</f>
        <v>0</v>
      </c>
      <c r="J145" s="163">
        <f t="shared" si="12"/>
        <v>0</v>
      </c>
      <c r="K145" s="201"/>
      <c r="L145" s="128"/>
    </row>
    <row r="146" spans="1:12" ht="21.75" customHeight="1" x14ac:dyDescent="0.5">
      <c r="A146" s="200"/>
      <c r="B146" s="177"/>
      <c r="C146" s="202" t="s">
        <v>175</v>
      </c>
      <c r="D146" s="134"/>
      <c r="E146" s="185"/>
      <c r="F146" s="132"/>
      <c r="G146" s="132"/>
      <c r="H146" s="132"/>
      <c r="I146" s="132"/>
      <c r="J146" s="163"/>
      <c r="K146" s="201"/>
      <c r="L146" s="128"/>
    </row>
    <row r="147" spans="1:12" ht="21.75" customHeight="1" x14ac:dyDescent="0.5">
      <c r="A147" s="200"/>
      <c r="B147" s="177"/>
      <c r="C147" s="195" t="s">
        <v>176</v>
      </c>
      <c r="D147" s="184"/>
      <c r="E147" s="185" t="s">
        <v>66</v>
      </c>
      <c r="F147" s="132"/>
      <c r="G147" s="132">
        <f>+D147*F147</f>
        <v>0</v>
      </c>
      <c r="H147" s="132"/>
      <c r="I147" s="132">
        <f>+D147*H147</f>
        <v>0</v>
      </c>
      <c r="J147" s="163">
        <f t="shared" si="12"/>
        <v>0</v>
      </c>
      <c r="K147" s="201"/>
      <c r="L147" s="128"/>
    </row>
    <row r="148" spans="1:12" ht="21.75" customHeight="1" x14ac:dyDescent="0.5">
      <c r="A148" s="200"/>
      <c r="B148" s="177"/>
      <c r="C148" s="195" t="s">
        <v>177</v>
      </c>
      <c r="D148" s="184"/>
      <c r="E148" s="185" t="s">
        <v>84</v>
      </c>
      <c r="F148" s="132"/>
      <c r="G148" s="132">
        <f>+D148*F148</f>
        <v>0</v>
      </c>
      <c r="H148" s="132"/>
      <c r="I148" s="132">
        <f>+D148*H148</f>
        <v>0</v>
      </c>
      <c r="J148" s="163">
        <f t="shared" si="12"/>
        <v>0</v>
      </c>
      <c r="K148" s="201"/>
      <c r="L148" s="128"/>
    </row>
    <row r="149" spans="1:12" ht="21.75" customHeight="1" x14ac:dyDescent="0.5">
      <c r="A149" s="200"/>
      <c r="B149" s="177"/>
      <c r="C149" s="195" t="s">
        <v>178</v>
      </c>
      <c r="D149" s="184"/>
      <c r="E149" s="185" t="s">
        <v>84</v>
      </c>
      <c r="F149" s="132"/>
      <c r="G149" s="132">
        <f t="shared" ref="G149:G155" si="13">+D149*F149</f>
        <v>0</v>
      </c>
      <c r="H149" s="132"/>
      <c r="I149" s="132">
        <f t="shared" ref="I149:I155" si="14">+D149*H149</f>
        <v>0</v>
      </c>
      <c r="J149" s="163">
        <f t="shared" si="12"/>
        <v>0</v>
      </c>
      <c r="K149" s="201"/>
      <c r="L149" s="128"/>
    </row>
    <row r="150" spans="1:12" ht="21.75" customHeight="1" x14ac:dyDescent="0.5">
      <c r="A150" s="200"/>
      <c r="B150" s="177"/>
      <c r="C150" s="178" t="s">
        <v>179</v>
      </c>
      <c r="D150" s="134"/>
      <c r="E150" s="185"/>
      <c r="F150" s="132"/>
      <c r="G150" s="132"/>
      <c r="H150" s="132"/>
      <c r="I150" s="132"/>
      <c r="J150" s="163"/>
      <c r="K150" s="201"/>
      <c r="L150" s="128"/>
    </row>
    <row r="151" spans="1:12" ht="21.75" customHeight="1" x14ac:dyDescent="0.5">
      <c r="A151" s="200"/>
      <c r="B151" s="177"/>
      <c r="C151" s="195" t="s">
        <v>180</v>
      </c>
      <c r="D151" s="184"/>
      <c r="E151" s="185" t="s">
        <v>84</v>
      </c>
      <c r="F151" s="132"/>
      <c r="G151" s="132">
        <f t="shared" si="13"/>
        <v>0</v>
      </c>
      <c r="H151" s="132"/>
      <c r="I151" s="132">
        <f t="shared" si="14"/>
        <v>0</v>
      </c>
      <c r="J151" s="163">
        <f t="shared" si="12"/>
        <v>0</v>
      </c>
      <c r="K151" s="201"/>
      <c r="L151" s="128"/>
    </row>
    <row r="152" spans="1:12" ht="35.450000000000003" customHeight="1" x14ac:dyDescent="0.5">
      <c r="A152" s="200"/>
      <c r="B152" s="177"/>
      <c r="C152" s="203" t="s">
        <v>181</v>
      </c>
      <c r="D152" s="204"/>
      <c r="E152" s="205" t="s">
        <v>84</v>
      </c>
      <c r="F152" s="163"/>
      <c r="G152" s="163">
        <f t="shared" si="13"/>
        <v>0</v>
      </c>
      <c r="H152" s="163"/>
      <c r="I152" s="163">
        <f t="shared" si="14"/>
        <v>0</v>
      </c>
      <c r="J152" s="163">
        <f t="shared" si="12"/>
        <v>0</v>
      </c>
      <c r="K152" s="206"/>
      <c r="L152" s="128"/>
    </row>
    <row r="153" spans="1:12" ht="21.75" customHeight="1" x14ac:dyDescent="0.5">
      <c r="A153" s="200"/>
      <c r="B153" s="177"/>
      <c r="C153" s="195" t="s">
        <v>182</v>
      </c>
      <c r="D153" s="184"/>
      <c r="E153" s="185" t="s">
        <v>71</v>
      </c>
      <c r="F153" s="132"/>
      <c r="G153" s="132">
        <f t="shared" si="13"/>
        <v>0</v>
      </c>
      <c r="H153" s="132"/>
      <c r="I153" s="132">
        <f t="shared" si="14"/>
        <v>0</v>
      </c>
      <c r="J153" s="163">
        <f t="shared" si="12"/>
        <v>0</v>
      </c>
      <c r="K153" s="201"/>
      <c r="L153" s="128"/>
    </row>
    <row r="154" spans="1:12" ht="21.75" customHeight="1" x14ac:dyDescent="0.5">
      <c r="A154" s="200"/>
      <c r="B154" s="177"/>
      <c r="C154" s="178" t="s">
        <v>120</v>
      </c>
      <c r="D154" s="134"/>
      <c r="E154" s="185"/>
      <c r="F154" s="132"/>
      <c r="G154" s="132"/>
      <c r="H154" s="132"/>
      <c r="I154" s="132"/>
      <c r="J154" s="163"/>
      <c r="K154" s="201"/>
      <c r="L154" s="128"/>
    </row>
    <row r="155" spans="1:12" ht="21.75" customHeight="1" x14ac:dyDescent="0.5">
      <c r="A155" s="200"/>
      <c r="B155" s="177"/>
      <c r="C155" s="195" t="s">
        <v>183</v>
      </c>
      <c r="D155" s="184"/>
      <c r="E155" s="185" t="s">
        <v>84</v>
      </c>
      <c r="F155" s="132"/>
      <c r="G155" s="132">
        <f t="shared" si="13"/>
        <v>0</v>
      </c>
      <c r="H155" s="132"/>
      <c r="I155" s="132">
        <f t="shared" si="14"/>
        <v>0</v>
      </c>
      <c r="J155" s="163">
        <f t="shared" si="12"/>
        <v>0</v>
      </c>
      <c r="K155" s="201"/>
      <c r="L155" s="128"/>
    </row>
    <row r="156" spans="1:12" ht="21.75" customHeight="1" x14ac:dyDescent="0.5">
      <c r="A156" s="200"/>
      <c r="B156" s="176">
        <v>2.9</v>
      </c>
      <c r="C156" s="178" t="s">
        <v>184</v>
      </c>
      <c r="D156" s="184"/>
      <c r="E156" s="185"/>
      <c r="F156" s="132"/>
      <c r="G156" s="132"/>
      <c r="H156" s="132"/>
      <c r="I156" s="132"/>
      <c r="J156" s="163"/>
      <c r="K156" s="201"/>
      <c r="L156" s="128"/>
    </row>
    <row r="157" spans="1:12" ht="21.75" customHeight="1" x14ac:dyDescent="0.5">
      <c r="A157" s="207"/>
      <c r="B157" s="208"/>
      <c r="C157" s="209" t="s">
        <v>171</v>
      </c>
      <c r="D157" s="210"/>
      <c r="E157" s="211" t="s">
        <v>66</v>
      </c>
      <c r="F157" s="139"/>
      <c r="G157" s="139">
        <f>+D157*F157</f>
        <v>0</v>
      </c>
      <c r="H157" s="139"/>
      <c r="I157" s="139">
        <f>+D157*H157</f>
        <v>0</v>
      </c>
      <c r="J157" s="212">
        <f>+G157+I157</f>
        <v>0</v>
      </c>
      <c r="K157" s="213"/>
      <c r="L157" s="128"/>
    </row>
    <row r="158" spans="1:12" ht="21.75" customHeight="1" x14ac:dyDescent="0.5">
      <c r="A158" s="207"/>
      <c r="B158" s="208"/>
      <c r="C158" s="209" t="s">
        <v>185</v>
      </c>
      <c r="D158" s="210"/>
      <c r="E158" s="211" t="s">
        <v>186</v>
      </c>
      <c r="F158" s="139"/>
      <c r="G158" s="139">
        <f>+D158*F158</f>
        <v>0</v>
      </c>
      <c r="H158" s="139"/>
      <c r="I158" s="139">
        <f>+D158*H158</f>
        <v>0</v>
      </c>
      <c r="J158" s="212">
        <f>+G158+I158</f>
        <v>0</v>
      </c>
      <c r="K158" s="213"/>
      <c r="L158" s="128" t="s">
        <v>187</v>
      </c>
    </row>
    <row r="159" spans="1:12" ht="21.75" customHeight="1" x14ac:dyDescent="0.5">
      <c r="A159" s="214"/>
      <c r="B159" s="215"/>
      <c r="C159" s="216" t="s">
        <v>188</v>
      </c>
      <c r="D159" s="217"/>
      <c r="E159" s="218"/>
      <c r="F159" s="219"/>
      <c r="G159" s="220">
        <f>SUM(G45:G158)</f>
        <v>0</v>
      </c>
      <c r="H159" s="221"/>
      <c r="I159" s="220">
        <f>SUM(I45:I158)</f>
        <v>0</v>
      </c>
      <c r="J159" s="220">
        <f>SUM(J45:J158)</f>
        <v>0</v>
      </c>
      <c r="K159" s="222"/>
      <c r="L159" s="128"/>
    </row>
    <row r="160" spans="1:12" s="121" customFormat="1" ht="21.75" customHeight="1" x14ac:dyDescent="0.25">
      <c r="A160" s="223">
        <v>3</v>
      </c>
      <c r="B160" s="224"/>
      <c r="C160" s="225" t="s">
        <v>189</v>
      </c>
      <c r="D160" s="226"/>
      <c r="E160" s="226"/>
      <c r="F160" s="227"/>
      <c r="G160" s="227"/>
      <c r="H160" s="227"/>
      <c r="I160" s="228"/>
      <c r="J160" s="228"/>
      <c r="K160" s="229"/>
    </row>
    <row r="161" spans="1:14" s="121" customFormat="1" ht="21.75" customHeight="1" x14ac:dyDescent="0.5">
      <c r="A161" s="158"/>
      <c r="B161" s="230">
        <v>3.1</v>
      </c>
      <c r="C161" s="231" t="s">
        <v>190</v>
      </c>
      <c r="D161" s="232"/>
      <c r="E161" s="233"/>
      <c r="F161" s="232"/>
      <c r="G161" s="163"/>
      <c r="H161" s="232"/>
      <c r="I161" s="234"/>
      <c r="J161" s="234"/>
      <c r="K161" s="164"/>
    </row>
    <row r="162" spans="1:14" s="121" customFormat="1" ht="41.45" customHeight="1" x14ac:dyDescent="0.5">
      <c r="A162" s="158"/>
      <c r="B162" s="165"/>
      <c r="C162" s="235" t="s">
        <v>191</v>
      </c>
      <c r="D162" s="236"/>
      <c r="E162" s="237" t="s">
        <v>86</v>
      </c>
      <c r="F162" s="238"/>
      <c r="G162" s="239">
        <f t="shared" ref="G162:G191" si="15">D162*F162</f>
        <v>0</v>
      </c>
      <c r="H162" s="238"/>
      <c r="I162" s="240">
        <f t="shared" ref="I162:I191" si="16">H162*D162</f>
        <v>0</v>
      </c>
      <c r="J162" s="240">
        <f t="shared" ref="J162:J180" si="17">G162+I162</f>
        <v>0</v>
      </c>
      <c r="K162" s="164"/>
    </row>
    <row r="163" spans="1:14" s="121" customFormat="1" ht="43.15" customHeight="1" x14ac:dyDescent="0.5">
      <c r="A163" s="158"/>
      <c r="B163" s="165"/>
      <c r="C163" s="235" t="s">
        <v>192</v>
      </c>
      <c r="D163" s="236"/>
      <c r="E163" s="237" t="s">
        <v>86</v>
      </c>
      <c r="F163" s="238"/>
      <c r="G163" s="239">
        <f t="shared" si="15"/>
        <v>0</v>
      </c>
      <c r="H163" s="238"/>
      <c r="I163" s="240">
        <f t="shared" si="16"/>
        <v>0</v>
      </c>
      <c r="J163" s="240">
        <f t="shared" si="17"/>
        <v>0</v>
      </c>
      <c r="K163" s="164"/>
    </row>
    <row r="164" spans="1:14" s="121" customFormat="1" ht="21.75" customHeight="1" x14ac:dyDescent="0.5">
      <c r="A164" s="158"/>
      <c r="B164" s="165"/>
      <c r="C164" s="190" t="s">
        <v>193</v>
      </c>
      <c r="D164" s="193"/>
      <c r="E164" s="241" t="s">
        <v>86</v>
      </c>
      <c r="F164" s="134"/>
      <c r="G164" s="239">
        <f t="shared" si="15"/>
        <v>0</v>
      </c>
      <c r="H164" s="134"/>
      <c r="I164" s="240">
        <f t="shared" si="16"/>
        <v>0</v>
      </c>
      <c r="J164" s="240">
        <f t="shared" si="17"/>
        <v>0</v>
      </c>
      <c r="K164" s="164"/>
    </row>
    <row r="165" spans="1:14" s="121" customFormat="1" ht="21.75" customHeight="1" x14ac:dyDescent="0.5">
      <c r="A165" s="158"/>
      <c r="B165" s="165"/>
      <c r="C165" s="190" t="s">
        <v>194</v>
      </c>
      <c r="D165" s="193"/>
      <c r="E165" s="241" t="s">
        <v>86</v>
      </c>
      <c r="F165" s="134"/>
      <c r="G165" s="239">
        <f t="shared" si="15"/>
        <v>0</v>
      </c>
      <c r="H165" s="134"/>
      <c r="I165" s="240">
        <f t="shared" si="16"/>
        <v>0</v>
      </c>
      <c r="J165" s="240">
        <f t="shared" si="17"/>
        <v>0</v>
      </c>
      <c r="K165" s="164"/>
    </row>
    <row r="166" spans="1:14" s="121" customFormat="1" ht="21.75" customHeight="1" x14ac:dyDescent="0.5">
      <c r="A166" s="158"/>
      <c r="B166" s="242"/>
      <c r="C166" s="243" t="s">
        <v>195</v>
      </c>
      <c r="D166" s="193"/>
      <c r="E166" s="241" t="s">
        <v>86</v>
      </c>
      <c r="F166" s="134"/>
      <c r="G166" s="239">
        <f t="shared" si="15"/>
        <v>0</v>
      </c>
      <c r="H166" s="134"/>
      <c r="I166" s="240">
        <f t="shared" si="16"/>
        <v>0</v>
      </c>
      <c r="J166" s="240">
        <f t="shared" si="17"/>
        <v>0</v>
      </c>
      <c r="K166" s="164"/>
      <c r="M166" s="193">
        <v>81</v>
      </c>
      <c r="N166" s="241" t="s">
        <v>86</v>
      </c>
    </row>
    <row r="167" spans="1:14" s="121" customFormat="1" ht="21.75" customHeight="1" x14ac:dyDescent="0.5">
      <c r="A167" s="158"/>
      <c r="B167" s="242"/>
      <c r="C167" s="243" t="s">
        <v>196</v>
      </c>
      <c r="D167" s="193"/>
      <c r="E167" s="241" t="s">
        <v>86</v>
      </c>
      <c r="F167" s="134"/>
      <c r="G167" s="239">
        <f t="shared" si="15"/>
        <v>0</v>
      </c>
      <c r="H167" s="134"/>
      <c r="I167" s="240">
        <f t="shared" si="16"/>
        <v>0</v>
      </c>
      <c r="J167" s="240">
        <f t="shared" si="17"/>
        <v>0</v>
      </c>
      <c r="K167" s="164"/>
      <c r="M167" s="193">
        <v>2</v>
      </c>
      <c r="N167" s="241" t="s">
        <v>86</v>
      </c>
    </row>
    <row r="168" spans="1:14" s="121" customFormat="1" ht="21.75" customHeight="1" x14ac:dyDescent="0.5">
      <c r="A168" s="158"/>
      <c r="B168" s="242"/>
      <c r="C168" s="244" t="s">
        <v>197</v>
      </c>
      <c r="D168" s="193"/>
      <c r="E168" s="241" t="s">
        <v>86</v>
      </c>
      <c r="F168" s="134"/>
      <c r="G168" s="239">
        <f t="shared" si="15"/>
        <v>0</v>
      </c>
      <c r="H168" s="134"/>
      <c r="I168" s="240">
        <f t="shared" si="16"/>
        <v>0</v>
      </c>
      <c r="J168" s="240">
        <f t="shared" si="17"/>
        <v>0</v>
      </c>
      <c r="K168" s="164"/>
      <c r="M168" s="193">
        <v>86</v>
      </c>
      <c r="N168" s="241" t="s">
        <v>86</v>
      </c>
    </row>
    <row r="169" spans="1:14" s="121" customFormat="1" ht="21.75" customHeight="1" x14ac:dyDescent="0.5">
      <c r="A169" s="158"/>
      <c r="B169" s="242"/>
      <c r="C169" s="245" t="s">
        <v>198</v>
      </c>
      <c r="D169" s="193"/>
      <c r="E169" s="241" t="s">
        <v>86</v>
      </c>
      <c r="F169" s="134"/>
      <c r="G169" s="239">
        <f t="shared" si="15"/>
        <v>0</v>
      </c>
      <c r="H169" s="134"/>
      <c r="I169" s="240">
        <f t="shared" si="16"/>
        <v>0</v>
      </c>
      <c r="J169" s="240">
        <f t="shared" si="17"/>
        <v>0</v>
      </c>
      <c r="K169" s="164"/>
      <c r="M169" s="193">
        <v>12</v>
      </c>
      <c r="N169" s="241" t="s">
        <v>86</v>
      </c>
    </row>
    <row r="170" spans="1:14" s="121" customFormat="1" ht="21.75" customHeight="1" x14ac:dyDescent="0.5">
      <c r="A170" s="158"/>
      <c r="B170" s="242"/>
      <c r="C170" s="246" t="s">
        <v>199</v>
      </c>
      <c r="D170" s="193"/>
      <c r="E170" s="241" t="s">
        <v>200</v>
      </c>
      <c r="F170" s="134"/>
      <c r="G170" s="239">
        <f t="shared" si="15"/>
        <v>0</v>
      </c>
      <c r="H170" s="134"/>
      <c r="I170" s="240">
        <f t="shared" si="16"/>
        <v>0</v>
      </c>
      <c r="J170" s="240">
        <f t="shared" si="17"/>
        <v>0</v>
      </c>
      <c r="K170" s="164"/>
    </row>
    <row r="171" spans="1:14" s="121" customFormat="1" ht="21.75" customHeight="1" x14ac:dyDescent="0.5">
      <c r="A171" s="158"/>
      <c r="B171" s="242"/>
      <c r="C171" s="247" t="s">
        <v>201</v>
      </c>
      <c r="D171" s="193"/>
      <c r="E171" s="241" t="s">
        <v>200</v>
      </c>
      <c r="F171" s="134"/>
      <c r="G171" s="239">
        <f t="shared" si="15"/>
        <v>0</v>
      </c>
      <c r="H171" s="134"/>
      <c r="I171" s="240">
        <f t="shared" si="16"/>
        <v>0</v>
      </c>
      <c r="J171" s="240">
        <f t="shared" si="17"/>
        <v>0</v>
      </c>
      <c r="K171" s="164"/>
    </row>
    <row r="172" spans="1:14" s="121" customFormat="1" ht="21.75" customHeight="1" x14ac:dyDescent="0.5">
      <c r="A172" s="158"/>
      <c r="B172" s="242"/>
      <c r="C172" s="247" t="s">
        <v>202</v>
      </c>
      <c r="D172" s="193"/>
      <c r="E172" s="241" t="s">
        <v>200</v>
      </c>
      <c r="F172" s="134"/>
      <c r="G172" s="239">
        <f t="shared" si="15"/>
        <v>0</v>
      </c>
      <c r="H172" s="134"/>
      <c r="I172" s="240">
        <f t="shared" si="16"/>
        <v>0</v>
      </c>
      <c r="J172" s="240">
        <f t="shared" si="17"/>
        <v>0</v>
      </c>
      <c r="K172" s="164"/>
    </row>
    <row r="173" spans="1:14" s="121" customFormat="1" ht="21.75" customHeight="1" x14ac:dyDescent="0.5">
      <c r="A173" s="158"/>
      <c r="B173" s="242"/>
      <c r="C173" s="248" t="s">
        <v>203</v>
      </c>
      <c r="D173" s="193"/>
      <c r="E173" s="241" t="s">
        <v>200</v>
      </c>
      <c r="F173" s="134"/>
      <c r="G173" s="239">
        <f>D173*F173</f>
        <v>0</v>
      </c>
      <c r="H173" s="134"/>
      <c r="I173" s="240">
        <f>H173*D173</f>
        <v>0</v>
      </c>
      <c r="J173" s="240">
        <f>G173+I173</f>
        <v>0</v>
      </c>
      <c r="K173" s="164"/>
    </row>
    <row r="174" spans="1:14" s="121" customFormat="1" ht="21.75" customHeight="1" x14ac:dyDescent="0.5">
      <c r="A174" s="158"/>
      <c r="B174" s="242"/>
      <c r="C174" s="248" t="s">
        <v>204</v>
      </c>
      <c r="D174" s="193"/>
      <c r="E174" s="241" t="s">
        <v>200</v>
      </c>
      <c r="F174" s="134"/>
      <c r="G174" s="239">
        <f t="shared" si="15"/>
        <v>0</v>
      </c>
      <c r="H174" s="134"/>
      <c r="I174" s="240">
        <f t="shared" si="16"/>
        <v>0</v>
      </c>
      <c r="J174" s="240">
        <f t="shared" si="17"/>
        <v>0</v>
      </c>
      <c r="K174" s="164"/>
    </row>
    <row r="175" spans="1:14" s="121" customFormat="1" ht="21.75" customHeight="1" x14ac:dyDescent="0.5">
      <c r="A175" s="158"/>
      <c r="B175" s="242"/>
      <c r="C175" s="247" t="s">
        <v>205</v>
      </c>
      <c r="D175" s="193"/>
      <c r="E175" s="241" t="s">
        <v>200</v>
      </c>
      <c r="F175" s="134"/>
      <c r="G175" s="239">
        <f t="shared" si="15"/>
        <v>0</v>
      </c>
      <c r="H175" s="134"/>
      <c r="I175" s="240">
        <f t="shared" si="16"/>
        <v>0</v>
      </c>
      <c r="J175" s="240">
        <f t="shared" si="17"/>
        <v>0</v>
      </c>
      <c r="K175" s="164"/>
    </row>
    <row r="176" spans="1:14" s="121" customFormat="1" ht="21.75" customHeight="1" x14ac:dyDescent="0.5">
      <c r="A176" s="158"/>
      <c r="B176" s="242"/>
      <c r="C176" s="249" t="s">
        <v>206</v>
      </c>
      <c r="D176" s="193"/>
      <c r="E176" s="241" t="s">
        <v>200</v>
      </c>
      <c r="F176" s="134"/>
      <c r="G176" s="239">
        <f t="shared" si="15"/>
        <v>0</v>
      </c>
      <c r="H176" s="134"/>
      <c r="I176" s="240">
        <f t="shared" si="16"/>
        <v>0</v>
      </c>
      <c r="J176" s="240">
        <f t="shared" si="17"/>
        <v>0</v>
      </c>
      <c r="K176" s="164"/>
    </row>
    <row r="177" spans="1:244" s="121" customFormat="1" ht="21.75" customHeight="1" x14ac:dyDescent="0.5">
      <c r="A177" s="158"/>
      <c r="B177" s="165"/>
      <c r="C177" s="247" t="s">
        <v>207</v>
      </c>
      <c r="D177" s="193"/>
      <c r="E177" s="241" t="s">
        <v>200</v>
      </c>
      <c r="F177" s="134"/>
      <c r="G177" s="239">
        <f>+D177*F177</f>
        <v>0</v>
      </c>
      <c r="H177" s="134"/>
      <c r="I177" s="240">
        <f t="shared" si="16"/>
        <v>0</v>
      </c>
      <c r="J177" s="240">
        <f t="shared" si="17"/>
        <v>0</v>
      </c>
      <c r="K177" s="164"/>
    </row>
    <row r="178" spans="1:244" s="250" customFormat="1" ht="21.75" customHeight="1" x14ac:dyDescent="0.5">
      <c r="A178" s="158"/>
      <c r="B178" s="165"/>
      <c r="C178" s="247" t="s">
        <v>208</v>
      </c>
      <c r="D178" s="193"/>
      <c r="E178" s="241" t="s">
        <v>10</v>
      </c>
      <c r="F178" s="134"/>
      <c r="G178" s="239">
        <f t="shared" si="15"/>
        <v>0</v>
      </c>
      <c r="H178" s="134"/>
      <c r="I178" s="240">
        <f t="shared" si="16"/>
        <v>0</v>
      </c>
      <c r="J178" s="240">
        <f t="shared" si="17"/>
        <v>0</v>
      </c>
      <c r="K178" s="164"/>
      <c r="L178" s="192"/>
    </row>
    <row r="179" spans="1:244" s="250" customFormat="1" ht="21.75" customHeight="1" x14ac:dyDescent="0.5">
      <c r="A179" s="158"/>
      <c r="B179" s="165"/>
      <c r="C179" s="247" t="s">
        <v>209</v>
      </c>
      <c r="D179" s="193"/>
      <c r="E179" s="241" t="s">
        <v>78</v>
      </c>
      <c r="F179" s="134"/>
      <c r="G179" s="239">
        <f t="shared" si="15"/>
        <v>0</v>
      </c>
      <c r="H179" s="134"/>
      <c r="I179" s="240">
        <f t="shared" si="16"/>
        <v>0</v>
      </c>
      <c r="J179" s="240">
        <f t="shared" si="17"/>
        <v>0</v>
      </c>
      <c r="K179" s="164"/>
      <c r="L179" s="251"/>
      <c r="M179" s="252"/>
      <c r="N179" s="253"/>
      <c r="O179" s="254"/>
      <c r="P179" s="251"/>
      <c r="Q179" s="252"/>
      <c r="R179" s="253"/>
      <c r="S179" s="254"/>
      <c r="T179" s="251"/>
      <c r="U179" s="252"/>
      <c r="V179" s="253"/>
      <c r="W179" s="254"/>
      <c r="X179" s="251"/>
      <c r="Y179" s="252"/>
      <c r="Z179" s="253"/>
      <c r="AA179" s="254"/>
      <c r="AB179" s="251"/>
      <c r="AC179" s="252"/>
      <c r="AD179" s="253"/>
      <c r="AE179" s="254"/>
      <c r="AF179" s="251"/>
      <c r="AG179" s="252"/>
      <c r="AH179" s="253"/>
      <c r="AI179" s="254"/>
      <c r="AJ179" s="251"/>
      <c r="AK179" s="252"/>
      <c r="AL179" s="253"/>
      <c r="AM179" s="254"/>
      <c r="AN179" s="251"/>
      <c r="AO179" s="252"/>
      <c r="AP179" s="253"/>
      <c r="AQ179" s="254"/>
      <c r="AR179" s="251"/>
      <c r="AS179" s="252"/>
      <c r="AT179" s="253"/>
      <c r="AU179" s="254"/>
      <c r="AV179" s="251"/>
      <c r="AW179" s="252"/>
      <c r="AX179" s="253"/>
      <c r="AY179" s="254"/>
      <c r="AZ179" s="251"/>
      <c r="BA179" s="252"/>
      <c r="BB179" s="253"/>
      <c r="BC179" s="254"/>
      <c r="BD179" s="251"/>
      <c r="BE179" s="252"/>
      <c r="BF179" s="253"/>
      <c r="BG179" s="254"/>
      <c r="BH179" s="251"/>
      <c r="BI179" s="252"/>
      <c r="BJ179" s="253"/>
      <c r="BK179" s="254"/>
      <c r="BL179" s="251"/>
      <c r="BM179" s="252"/>
      <c r="BN179" s="253"/>
      <c r="BO179" s="254"/>
      <c r="BP179" s="251"/>
      <c r="BQ179" s="252"/>
      <c r="BR179" s="253"/>
      <c r="BS179" s="254"/>
      <c r="BT179" s="251"/>
      <c r="BU179" s="252"/>
      <c r="BV179" s="253"/>
      <c r="BW179" s="254"/>
      <c r="BX179" s="251"/>
      <c r="BY179" s="252"/>
      <c r="BZ179" s="253"/>
      <c r="CA179" s="254"/>
      <c r="CB179" s="251"/>
      <c r="CC179" s="252"/>
      <c r="CD179" s="253"/>
      <c r="CE179" s="254"/>
      <c r="CF179" s="251"/>
      <c r="CG179" s="252"/>
      <c r="CH179" s="253"/>
      <c r="CI179" s="254"/>
      <c r="CJ179" s="251"/>
      <c r="CK179" s="252"/>
      <c r="CL179" s="253"/>
      <c r="CM179" s="254"/>
      <c r="CN179" s="251"/>
      <c r="CO179" s="252"/>
      <c r="CP179" s="253"/>
      <c r="CQ179" s="254"/>
      <c r="CR179" s="251"/>
      <c r="CS179" s="252"/>
      <c r="CT179" s="253"/>
      <c r="CU179" s="254"/>
      <c r="CV179" s="251"/>
      <c r="CW179" s="252"/>
      <c r="CX179" s="253"/>
      <c r="CY179" s="254"/>
      <c r="CZ179" s="251"/>
      <c r="DA179" s="252"/>
      <c r="DB179" s="253"/>
      <c r="DC179" s="254"/>
      <c r="DD179" s="251"/>
      <c r="DE179" s="252"/>
      <c r="DF179" s="253"/>
      <c r="DG179" s="254"/>
      <c r="DH179" s="251"/>
      <c r="DI179" s="252"/>
      <c r="DJ179" s="253"/>
      <c r="DK179" s="254"/>
      <c r="DL179" s="251"/>
      <c r="DM179" s="252"/>
      <c r="DN179" s="253"/>
      <c r="DO179" s="254"/>
      <c r="DP179" s="251"/>
      <c r="DQ179" s="252"/>
      <c r="DR179" s="253"/>
      <c r="DS179" s="254"/>
      <c r="DT179" s="251"/>
      <c r="DU179" s="252"/>
      <c r="DV179" s="253"/>
      <c r="DW179" s="254"/>
      <c r="DX179" s="251"/>
      <c r="DY179" s="252"/>
      <c r="DZ179" s="253"/>
      <c r="EA179" s="254"/>
      <c r="EB179" s="251"/>
      <c r="EC179" s="252"/>
      <c r="ED179" s="253"/>
      <c r="EE179" s="254"/>
      <c r="EF179" s="251"/>
      <c r="EG179" s="252"/>
      <c r="EH179" s="253"/>
      <c r="EI179" s="254"/>
      <c r="EJ179" s="251"/>
      <c r="EK179" s="252"/>
      <c r="EL179" s="253"/>
      <c r="EM179" s="254"/>
      <c r="EN179" s="251"/>
      <c r="EO179" s="252"/>
      <c r="EP179" s="253"/>
      <c r="EQ179" s="254"/>
      <c r="ER179" s="251"/>
      <c r="ES179" s="252"/>
      <c r="ET179" s="253"/>
      <c r="EU179" s="254"/>
      <c r="EV179" s="251"/>
      <c r="EW179" s="252"/>
      <c r="EX179" s="253"/>
      <c r="EY179" s="254"/>
      <c r="EZ179" s="251"/>
      <c r="FA179" s="252"/>
      <c r="FB179" s="253"/>
      <c r="FC179" s="254"/>
      <c r="FD179" s="251"/>
      <c r="FE179" s="252"/>
      <c r="FF179" s="253"/>
      <c r="FG179" s="254"/>
      <c r="FH179" s="251"/>
      <c r="FI179" s="252"/>
      <c r="FJ179" s="253"/>
      <c r="FK179" s="254"/>
      <c r="FL179" s="251"/>
      <c r="FM179" s="252"/>
      <c r="FN179" s="253"/>
      <c r="FO179" s="254"/>
      <c r="FP179" s="251"/>
      <c r="FQ179" s="252"/>
      <c r="FR179" s="253"/>
      <c r="FS179" s="254"/>
      <c r="FT179" s="251"/>
      <c r="FU179" s="252"/>
      <c r="FV179" s="253"/>
      <c r="FW179" s="254"/>
      <c r="FX179" s="251"/>
      <c r="FY179" s="252"/>
      <c r="FZ179" s="253"/>
      <c r="GA179" s="254"/>
      <c r="GB179" s="251"/>
      <c r="GC179" s="252"/>
      <c r="GD179" s="253"/>
      <c r="GE179" s="254"/>
      <c r="GF179" s="251"/>
      <c r="GG179" s="252"/>
      <c r="GH179" s="253"/>
      <c r="GI179" s="254"/>
      <c r="GJ179" s="251"/>
      <c r="GK179" s="252"/>
      <c r="GL179" s="253"/>
      <c r="GM179" s="254"/>
      <c r="GN179" s="251"/>
      <c r="GO179" s="252"/>
      <c r="GP179" s="253"/>
      <c r="GQ179" s="254"/>
      <c r="GR179" s="251"/>
      <c r="GS179" s="252"/>
      <c r="GT179" s="253"/>
      <c r="GU179" s="254"/>
      <c r="GV179" s="251"/>
      <c r="GW179" s="252"/>
      <c r="GX179" s="253"/>
      <c r="GY179" s="254"/>
      <c r="GZ179" s="251"/>
      <c r="HA179" s="252"/>
      <c r="HB179" s="253"/>
      <c r="HC179" s="254"/>
      <c r="HD179" s="251"/>
      <c r="HE179" s="252"/>
      <c r="HF179" s="253"/>
      <c r="HG179" s="254"/>
      <c r="HH179" s="251"/>
      <c r="HI179" s="252"/>
      <c r="HJ179" s="253"/>
      <c r="HK179" s="254"/>
      <c r="HL179" s="251"/>
      <c r="HM179" s="252"/>
      <c r="HN179" s="253"/>
      <c r="HO179" s="254"/>
      <c r="HP179" s="251"/>
      <c r="HQ179" s="252"/>
      <c r="HR179" s="253"/>
      <c r="HS179" s="254"/>
      <c r="HT179" s="251"/>
      <c r="HU179" s="252"/>
      <c r="HV179" s="253"/>
      <c r="HW179" s="254"/>
      <c r="HX179" s="251"/>
      <c r="HY179" s="252"/>
      <c r="HZ179" s="253"/>
      <c r="IA179" s="254"/>
      <c r="IB179" s="251"/>
      <c r="IC179" s="252"/>
      <c r="ID179" s="253"/>
      <c r="IE179" s="254"/>
      <c r="IF179" s="251"/>
      <c r="IG179" s="252"/>
      <c r="IH179" s="253"/>
      <c r="II179" s="254"/>
      <c r="IJ179" s="251"/>
    </row>
    <row r="180" spans="1:244" s="250" customFormat="1" ht="21.75" customHeight="1" x14ac:dyDescent="0.5">
      <c r="A180" s="158"/>
      <c r="B180" s="165"/>
      <c r="C180" s="248" t="s">
        <v>210</v>
      </c>
      <c r="D180" s="193"/>
      <c r="E180" s="241" t="s">
        <v>78</v>
      </c>
      <c r="F180" s="134"/>
      <c r="G180" s="239">
        <f t="shared" si="15"/>
        <v>0</v>
      </c>
      <c r="H180" s="134"/>
      <c r="I180" s="240">
        <f t="shared" si="16"/>
        <v>0</v>
      </c>
      <c r="J180" s="240">
        <f t="shared" si="17"/>
        <v>0</v>
      </c>
      <c r="K180" s="164"/>
      <c r="L180" s="255"/>
      <c r="M180" s="252"/>
      <c r="N180" s="253"/>
      <c r="O180" s="254"/>
      <c r="P180" s="255"/>
      <c r="Q180" s="252"/>
      <c r="R180" s="253"/>
      <c r="S180" s="254"/>
      <c r="T180" s="255"/>
      <c r="U180" s="252"/>
      <c r="V180" s="253"/>
      <c r="W180" s="254"/>
      <c r="X180" s="255"/>
      <c r="Y180" s="252"/>
      <c r="Z180" s="253"/>
      <c r="AA180" s="254"/>
      <c r="AB180" s="255"/>
      <c r="AC180" s="252"/>
      <c r="AD180" s="253"/>
      <c r="AE180" s="254"/>
      <c r="AF180" s="255"/>
      <c r="AG180" s="252"/>
      <c r="AH180" s="253"/>
      <c r="AI180" s="254"/>
      <c r="AJ180" s="255"/>
      <c r="AK180" s="252"/>
      <c r="AL180" s="253"/>
      <c r="AM180" s="254"/>
      <c r="AN180" s="255"/>
      <c r="AO180" s="252"/>
      <c r="AP180" s="253"/>
      <c r="AQ180" s="254"/>
      <c r="AR180" s="255"/>
      <c r="AS180" s="252"/>
      <c r="AT180" s="253"/>
      <c r="AU180" s="254"/>
      <c r="AV180" s="255"/>
      <c r="AW180" s="252"/>
      <c r="AX180" s="253"/>
      <c r="AY180" s="254"/>
      <c r="AZ180" s="255"/>
      <c r="BA180" s="252"/>
      <c r="BB180" s="253"/>
      <c r="BC180" s="254"/>
      <c r="BD180" s="255"/>
      <c r="BE180" s="252"/>
      <c r="BF180" s="253"/>
      <c r="BG180" s="254"/>
      <c r="BH180" s="255"/>
      <c r="BI180" s="252"/>
      <c r="BJ180" s="253"/>
      <c r="BK180" s="254"/>
      <c r="BL180" s="255"/>
      <c r="BM180" s="252"/>
      <c r="BN180" s="253"/>
      <c r="BO180" s="254"/>
      <c r="BP180" s="255"/>
      <c r="BQ180" s="252"/>
      <c r="BR180" s="253"/>
      <c r="BS180" s="254"/>
      <c r="BT180" s="255"/>
      <c r="BU180" s="252"/>
      <c r="BV180" s="253"/>
      <c r="BW180" s="254"/>
      <c r="BX180" s="255"/>
      <c r="BY180" s="252"/>
      <c r="BZ180" s="253"/>
      <c r="CA180" s="254"/>
      <c r="CB180" s="255"/>
      <c r="CC180" s="252"/>
      <c r="CD180" s="253"/>
      <c r="CE180" s="254"/>
      <c r="CF180" s="255"/>
      <c r="CG180" s="252"/>
      <c r="CH180" s="253"/>
      <c r="CI180" s="254"/>
      <c r="CJ180" s="255"/>
      <c r="CK180" s="252"/>
      <c r="CL180" s="253"/>
      <c r="CM180" s="254"/>
      <c r="CN180" s="255"/>
      <c r="CO180" s="252"/>
      <c r="CP180" s="253"/>
      <c r="CQ180" s="254"/>
      <c r="CR180" s="255"/>
      <c r="CS180" s="252"/>
      <c r="CT180" s="253"/>
      <c r="CU180" s="254"/>
      <c r="CV180" s="255"/>
      <c r="CW180" s="252"/>
      <c r="CX180" s="253"/>
      <c r="CY180" s="254"/>
      <c r="CZ180" s="255"/>
      <c r="DA180" s="252"/>
      <c r="DB180" s="253"/>
      <c r="DC180" s="254"/>
      <c r="DD180" s="255"/>
      <c r="DE180" s="252"/>
      <c r="DF180" s="253"/>
      <c r="DG180" s="254"/>
      <c r="DH180" s="255"/>
      <c r="DI180" s="252"/>
      <c r="DJ180" s="253"/>
      <c r="DK180" s="254"/>
      <c r="DL180" s="255"/>
      <c r="DM180" s="252"/>
      <c r="DN180" s="253"/>
      <c r="DO180" s="254"/>
      <c r="DP180" s="255"/>
      <c r="DQ180" s="252"/>
      <c r="DR180" s="253"/>
      <c r="DS180" s="254"/>
      <c r="DT180" s="255"/>
      <c r="DU180" s="252"/>
      <c r="DV180" s="253"/>
      <c r="DW180" s="254"/>
      <c r="DX180" s="255"/>
      <c r="DY180" s="252"/>
      <c r="DZ180" s="253"/>
      <c r="EA180" s="254"/>
      <c r="EB180" s="255"/>
      <c r="EC180" s="252"/>
      <c r="ED180" s="253"/>
      <c r="EE180" s="254"/>
      <c r="EF180" s="255"/>
      <c r="EG180" s="252"/>
      <c r="EH180" s="253"/>
      <c r="EI180" s="254"/>
      <c r="EJ180" s="255"/>
      <c r="EK180" s="252"/>
      <c r="EL180" s="253"/>
      <c r="EM180" s="254"/>
      <c r="EN180" s="255"/>
      <c r="EO180" s="252"/>
      <c r="EP180" s="253"/>
      <c r="EQ180" s="254"/>
      <c r="ER180" s="255"/>
      <c r="ES180" s="252"/>
      <c r="ET180" s="253"/>
      <c r="EU180" s="254"/>
      <c r="EV180" s="255"/>
      <c r="EW180" s="252"/>
      <c r="EX180" s="253"/>
      <c r="EY180" s="254"/>
      <c r="EZ180" s="255"/>
      <c r="FA180" s="252"/>
      <c r="FB180" s="253"/>
      <c r="FC180" s="254"/>
      <c r="FD180" s="255"/>
      <c r="FE180" s="252"/>
      <c r="FF180" s="253"/>
      <c r="FG180" s="254"/>
      <c r="FH180" s="255"/>
      <c r="FI180" s="252"/>
      <c r="FJ180" s="253"/>
      <c r="FK180" s="254"/>
      <c r="FL180" s="255"/>
      <c r="FM180" s="252"/>
      <c r="FN180" s="253"/>
      <c r="FO180" s="254"/>
      <c r="FP180" s="255"/>
      <c r="FQ180" s="252"/>
      <c r="FR180" s="253"/>
      <c r="FS180" s="254"/>
      <c r="FT180" s="255"/>
      <c r="FU180" s="252"/>
      <c r="FV180" s="253"/>
      <c r="FW180" s="254"/>
      <c r="FX180" s="255"/>
      <c r="FY180" s="252"/>
      <c r="FZ180" s="253"/>
      <c r="GA180" s="254"/>
      <c r="GB180" s="255"/>
      <c r="GC180" s="252"/>
      <c r="GD180" s="253"/>
      <c r="GE180" s="254"/>
      <c r="GF180" s="255"/>
      <c r="GG180" s="252"/>
      <c r="GH180" s="253"/>
      <c r="GI180" s="254"/>
      <c r="GJ180" s="255"/>
      <c r="GK180" s="252"/>
      <c r="GL180" s="253"/>
      <c r="GM180" s="254"/>
      <c r="GN180" s="255"/>
      <c r="GO180" s="252"/>
      <c r="GP180" s="253"/>
      <c r="GQ180" s="254"/>
      <c r="GR180" s="255"/>
      <c r="GS180" s="252"/>
      <c r="GT180" s="253"/>
      <c r="GU180" s="254"/>
      <c r="GV180" s="255"/>
      <c r="GW180" s="252"/>
      <c r="GX180" s="253"/>
      <c r="GY180" s="254"/>
      <c r="GZ180" s="255"/>
      <c r="HA180" s="252"/>
      <c r="HB180" s="253"/>
      <c r="HC180" s="254"/>
      <c r="HD180" s="255"/>
      <c r="HE180" s="252"/>
      <c r="HF180" s="253"/>
      <c r="HG180" s="254"/>
      <c r="HH180" s="255"/>
      <c r="HI180" s="252"/>
      <c r="HJ180" s="253"/>
      <c r="HK180" s="254"/>
      <c r="HL180" s="255"/>
      <c r="HM180" s="252"/>
      <c r="HN180" s="253"/>
      <c r="HO180" s="254"/>
      <c r="HP180" s="255"/>
      <c r="HQ180" s="252"/>
      <c r="HR180" s="253"/>
      <c r="HS180" s="254"/>
      <c r="HT180" s="255"/>
      <c r="HU180" s="252"/>
      <c r="HV180" s="253"/>
      <c r="HW180" s="254"/>
      <c r="HX180" s="255"/>
      <c r="HY180" s="252"/>
      <c r="HZ180" s="253"/>
      <c r="IA180" s="254"/>
      <c r="IB180" s="255"/>
      <c r="IC180" s="252"/>
      <c r="ID180" s="253"/>
      <c r="IE180" s="254"/>
      <c r="IF180" s="255"/>
      <c r="IG180" s="252"/>
      <c r="IH180" s="253"/>
      <c r="II180" s="254"/>
      <c r="IJ180" s="255"/>
    </row>
    <row r="181" spans="1:244" s="250" customFormat="1" ht="21.75" customHeight="1" x14ac:dyDescent="0.5">
      <c r="A181" s="158"/>
      <c r="B181" s="165"/>
      <c r="C181" s="247" t="s">
        <v>211</v>
      </c>
      <c r="D181" s="193"/>
      <c r="E181" s="241" t="s">
        <v>78</v>
      </c>
      <c r="F181" s="134"/>
      <c r="G181" s="239">
        <f t="shared" si="15"/>
        <v>0</v>
      </c>
      <c r="H181" s="134"/>
      <c r="I181" s="240">
        <f t="shared" si="16"/>
        <v>0</v>
      </c>
      <c r="J181" s="240">
        <f>H181+I181</f>
        <v>0</v>
      </c>
      <c r="K181" s="164"/>
      <c r="L181" s="255"/>
      <c r="M181" s="252"/>
      <c r="N181" s="253"/>
      <c r="O181" s="254"/>
      <c r="P181" s="255"/>
      <c r="Q181" s="252"/>
      <c r="R181" s="253"/>
      <c r="S181" s="254"/>
      <c r="T181" s="255"/>
      <c r="U181" s="252"/>
      <c r="V181" s="253"/>
      <c r="W181" s="254"/>
      <c r="X181" s="255"/>
      <c r="Y181" s="252"/>
      <c r="Z181" s="253"/>
      <c r="AA181" s="254"/>
      <c r="AB181" s="255"/>
      <c r="AC181" s="252"/>
      <c r="AD181" s="253"/>
      <c r="AE181" s="254"/>
      <c r="AF181" s="255"/>
      <c r="AG181" s="252"/>
      <c r="AH181" s="253"/>
      <c r="AI181" s="254"/>
      <c r="AJ181" s="255"/>
      <c r="AK181" s="252"/>
      <c r="AL181" s="253"/>
      <c r="AM181" s="254"/>
      <c r="AN181" s="255"/>
      <c r="AO181" s="252"/>
      <c r="AP181" s="253"/>
      <c r="AQ181" s="254"/>
      <c r="AR181" s="255"/>
      <c r="AS181" s="252"/>
      <c r="AT181" s="253"/>
      <c r="AU181" s="254"/>
      <c r="AV181" s="255"/>
      <c r="AW181" s="252"/>
      <c r="AX181" s="253"/>
      <c r="AY181" s="254"/>
      <c r="AZ181" s="255"/>
      <c r="BA181" s="252"/>
      <c r="BB181" s="253"/>
      <c r="BC181" s="254"/>
      <c r="BD181" s="255"/>
      <c r="BE181" s="252"/>
      <c r="BF181" s="253"/>
      <c r="BG181" s="254"/>
      <c r="BH181" s="255"/>
      <c r="BI181" s="252"/>
      <c r="BJ181" s="253"/>
      <c r="BK181" s="254"/>
      <c r="BL181" s="255"/>
      <c r="BM181" s="252"/>
      <c r="BN181" s="253"/>
      <c r="BO181" s="254"/>
      <c r="BP181" s="255"/>
      <c r="BQ181" s="252"/>
      <c r="BR181" s="253"/>
      <c r="BS181" s="254"/>
      <c r="BT181" s="255"/>
      <c r="BU181" s="252"/>
      <c r="BV181" s="253"/>
      <c r="BW181" s="254"/>
      <c r="BX181" s="255"/>
      <c r="BY181" s="252"/>
      <c r="BZ181" s="253"/>
      <c r="CA181" s="254"/>
      <c r="CB181" s="255"/>
      <c r="CC181" s="252"/>
      <c r="CD181" s="253"/>
      <c r="CE181" s="254"/>
      <c r="CF181" s="255"/>
      <c r="CG181" s="252"/>
      <c r="CH181" s="253"/>
      <c r="CI181" s="254"/>
      <c r="CJ181" s="255"/>
      <c r="CK181" s="252"/>
      <c r="CL181" s="253"/>
      <c r="CM181" s="254"/>
      <c r="CN181" s="255"/>
      <c r="CO181" s="252"/>
      <c r="CP181" s="253"/>
      <c r="CQ181" s="254"/>
      <c r="CR181" s="255"/>
      <c r="CS181" s="252"/>
      <c r="CT181" s="253"/>
      <c r="CU181" s="254"/>
      <c r="CV181" s="255"/>
      <c r="CW181" s="252"/>
      <c r="CX181" s="253"/>
      <c r="CY181" s="254"/>
      <c r="CZ181" s="255"/>
      <c r="DA181" s="252"/>
      <c r="DB181" s="253"/>
      <c r="DC181" s="254"/>
      <c r="DD181" s="255"/>
      <c r="DE181" s="252"/>
      <c r="DF181" s="253"/>
      <c r="DG181" s="254"/>
      <c r="DH181" s="255"/>
      <c r="DI181" s="252"/>
      <c r="DJ181" s="253"/>
      <c r="DK181" s="254"/>
      <c r="DL181" s="255"/>
      <c r="DM181" s="252"/>
      <c r="DN181" s="253"/>
      <c r="DO181" s="254"/>
      <c r="DP181" s="255"/>
      <c r="DQ181" s="252"/>
      <c r="DR181" s="253"/>
      <c r="DS181" s="254"/>
      <c r="DT181" s="255"/>
      <c r="DU181" s="252"/>
      <c r="DV181" s="253"/>
      <c r="DW181" s="254"/>
      <c r="DX181" s="255"/>
      <c r="DY181" s="252"/>
      <c r="DZ181" s="253"/>
      <c r="EA181" s="254"/>
      <c r="EB181" s="255"/>
      <c r="EC181" s="252"/>
      <c r="ED181" s="253"/>
      <c r="EE181" s="254"/>
      <c r="EF181" s="255"/>
      <c r="EG181" s="252"/>
      <c r="EH181" s="253"/>
      <c r="EI181" s="254"/>
      <c r="EJ181" s="255"/>
      <c r="EK181" s="252"/>
      <c r="EL181" s="253"/>
      <c r="EM181" s="254"/>
      <c r="EN181" s="255"/>
      <c r="EO181" s="252"/>
      <c r="EP181" s="253"/>
      <c r="EQ181" s="254"/>
      <c r="ER181" s="255"/>
      <c r="ES181" s="252"/>
      <c r="ET181" s="253"/>
      <c r="EU181" s="254"/>
      <c r="EV181" s="255"/>
      <c r="EW181" s="252"/>
      <c r="EX181" s="253"/>
      <c r="EY181" s="254"/>
      <c r="EZ181" s="255"/>
      <c r="FA181" s="252"/>
      <c r="FB181" s="253"/>
      <c r="FC181" s="254"/>
      <c r="FD181" s="255"/>
      <c r="FE181" s="252"/>
      <c r="FF181" s="253"/>
      <c r="FG181" s="254"/>
      <c r="FH181" s="255"/>
      <c r="FI181" s="252"/>
      <c r="FJ181" s="253"/>
      <c r="FK181" s="254"/>
      <c r="FL181" s="255"/>
      <c r="FM181" s="252"/>
      <c r="FN181" s="253"/>
      <c r="FO181" s="254"/>
      <c r="FP181" s="255"/>
      <c r="FQ181" s="252"/>
      <c r="FR181" s="253"/>
      <c r="FS181" s="254"/>
      <c r="FT181" s="255"/>
      <c r="FU181" s="252"/>
      <c r="FV181" s="253"/>
      <c r="FW181" s="254"/>
      <c r="FX181" s="255"/>
      <c r="FY181" s="252"/>
      <c r="FZ181" s="253"/>
      <c r="GA181" s="254"/>
      <c r="GB181" s="255"/>
      <c r="GC181" s="252"/>
      <c r="GD181" s="253"/>
      <c r="GE181" s="254"/>
      <c r="GF181" s="255"/>
      <c r="GG181" s="252"/>
      <c r="GH181" s="253"/>
      <c r="GI181" s="254"/>
      <c r="GJ181" s="255"/>
      <c r="GK181" s="252"/>
      <c r="GL181" s="253"/>
      <c r="GM181" s="254"/>
      <c r="GN181" s="255"/>
      <c r="GO181" s="252"/>
      <c r="GP181" s="253"/>
      <c r="GQ181" s="254"/>
      <c r="GR181" s="255"/>
      <c r="GS181" s="252"/>
      <c r="GT181" s="253"/>
      <c r="GU181" s="254"/>
      <c r="GV181" s="255"/>
      <c r="GW181" s="252"/>
      <c r="GX181" s="253"/>
      <c r="GY181" s="254"/>
      <c r="GZ181" s="255"/>
      <c r="HA181" s="252"/>
      <c r="HB181" s="253"/>
      <c r="HC181" s="254"/>
      <c r="HD181" s="255"/>
      <c r="HE181" s="252"/>
      <c r="HF181" s="253"/>
      <c r="HG181" s="254"/>
      <c r="HH181" s="255"/>
      <c r="HI181" s="252"/>
      <c r="HJ181" s="253"/>
      <c r="HK181" s="254"/>
      <c r="HL181" s="255"/>
      <c r="HM181" s="252"/>
      <c r="HN181" s="253"/>
      <c r="HO181" s="254"/>
      <c r="HP181" s="255"/>
      <c r="HQ181" s="252"/>
      <c r="HR181" s="253"/>
      <c r="HS181" s="254"/>
      <c r="HT181" s="255"/>
      <c r="HU181" s="252"/>
      <c r="HV181" s="253"/>
      <c r="HW181" s="254"/>
      <c r="HX181" s="255"/>
      <c r="HY181" s="252"/>
      <c r="HZ181" s="253"/>
      <c r="IA181" s="254"/>
      <c r="IB181" s="255"/>
      <c r="IC181" s="252"/>
      <c r="ID181" s="253"/>
      <c r="IE181" s="254"/>
      <c r="IF181" s="255"/>
      <c r="IG181" s="252"/>
      <c r="IH181" s="253"/>
      <c r="II181" s="254"/>
      <c r="IJ181" s="255"/>
    </row>
    <row r="182" spans="1:244" s="250" customFormat="1" ht="21.75" customHeight="1" x14ac:dyDescent="0.5">
      <c r="A182" s="158"/>
      <c r="B182" s="165"/>
      <c r="C182" s="247" t="s">
        <v>212</v>
      </c>
      <c r="D182" s="193"/>
      <c r="E182" s="241" t="s">
        <v>78</v>
      </c>
      <c r="F182" s="134"/>
      <c r="G182" s="239">
        <f t="shared" si="15"/>
        <v>0</v>
      </c>
      <c r="H182" s="134"/>
      <c r="I182" s="240">
        <f t="shared" si="16"/>
        <v>0</v>
      </c>
      <c r="J182" s="240">
        <f t="shared" ref="J182:J191" si="18">G182+I182</f>
        <v>0</v>
      </c>
      <c r="K182" s="164"/>
      <c r="L182" s="255"/>
      <c r="M182" s="252"/>
      <c r="N182" s="253"/>
      <c r="O182" s="254"/>
      <c r="P182" s="255"/>
      <c r="Q182" s="252"/>
      <c r="R182" s="253"/>
      <c r="S182" s="254"/>
      <c r="T182" s="255"/>
      <c r="U182" s="252"/>
      <c r="V182" s="253"/>
      <c r="W182" s="254"/>
      <c r="X182" s="255"/>
      <c r="Y182" s="252"/>
      <c r="Z182" s="253"/>
      <c r="AA182" s="254"/>
      <c r="AB182" s="255"/>
      <c r="AC182" s="252"/>
      <c r="AD182" s="253"/>
      <c r="AE182" s="254"/>
      <c r="AF182" s="255"/>
      <c r="AG182" s="252"/>
      <c r="AH182" s="253"/>
      <c r="AI182" s="254"/>
      <c r="AJ182" s="255"/>
      <c r="AK182" s="252"/>
      <c r="AL182" s="253"/>
      <c r="AM182" s="254"/>
      <c r="AN182" s="255"/>
      <c r="AO182" s="252"/>
      <c r="AP182" s="253"/>
      <c r="AQ182" s="254"/>
      <c r="AR182" s="255"/>
      <c r="AS182" s="252"/>
      <c r="AT182" s="253"/>
      <c r="AU182" s="254"/>
      <c r="AV182" s="255"/>
      <c r="AW182" s="252"/>
      <c r="AX182" s="253"/>
      <c r="AY182" s="254"/>
      <c r="AZ182" s="255"/>
      <c r="BA182" s="252"/>
      <c r="BB182" s="253"/>
      <c r="BC182" s="254"/>
      <c r="BD182" s="255"/>
      <c r="BE182" s="252"/>
      <c r="BF182" s="253"/>
      <c r="BG182" s="254"/>
      <c r="BH182" s="255"/>
      <c r="BI182" s="252"/>
      <c r="BJ182" s="253"/>
      <c r="BK182" s="254"/>
      <c r="BL182" s="255"/>
      <c r="BM182" s="252"/>
      <c r="BN182" s="253"/>
      <c r="BO182" s="254"/>
      <c r="BP182" s="255"/>
      <c r="BQ182" s="252"/>
      <c r="BR182" s="253"/>
      <c r="BS182" s="254"/>
      <c r="BT182" s="255"/>
      <c r="BU182" s="252"/>
      <c r="BV182" s="253"/>
      <c r="BW182" s="254"/>
      <c r="BX182" s="255"/>
      <c r="BY182" s="252"/>
      <c r="BZ182" s="253"/>
      <c r="CA182" s="254"/>
      <c r="CB182" s="255"/>
      <c r="CC182" s="252"/>
      <c r="CD182" s="253"/>
      <c r="CE182" s="254"/>
      <c r="CF182" s="255"/>
      <c r="CG182" s="252"/>
      <c r="CH182" s="253"/>
      <c r="CI182" s="254"/>
      <c r="CJ182" s="255"/>
      <c r="CK182" s="252"/>
      <c r="CL182" s="253"/>
      <c r="CM182" s="254"/>
      <c r="CN182" s="255"/>
      <c r="CO182" s="252"/>
      <c r="CP182" s="253"/>
      <c r="CQ182" s="254"/>
      <c r="CR182" s="255"/>
      <c r="CS182" s="252"/>
      <c r="CT182" s="253"/>
      <c r="CU182" s="254"/>
      <c r="CV182" s="255"/>
      <c r="CW182" s="252"/>
      <c r="CX182" s="253"/>
      <c r="CY182" s="254"/>
      <c r="CZ182" s="255"/>
      <c r="DA182" s="252"/>
      <c r="DB182" s="253"/>
      <c r="DC182" s="254"/>
      <c r="DD182" s="255"/>
      <c r="DE182" s="252"/>
      <c r="DF182" s="253"/>
      <c r="DG182" s="254"/>
      <c r="DH182" s="255"/>
      <c r="DI182" s="252"/>
      <c r="DJ182" s="253"/>
      <c r="DK182" s="254"/>
      <c r="DL182" s="255"/>
      <c r="DM182" s="252"/>
      <c r="DN182" s="253"/>
      <c r="DO182" s="254"/>
      <c r="DP182" s="255"/>
      <c r="DQ182" s="252"/>
      <c r="DR182" s="253"/>
      <c r="DS182" s="254"/>
      <c r="DT182" s="255"/>
      <c r="DU182" s="252"/>
      <c r="DV182" s="253"/>
      <c r="DW182" s="254"/>
      <c r="DX182" s="255"/>
      <c r="DY182" s="252"/>
      <c r="DZ182" s="253"/>
      <c r="EA182" s="254"/>
      <c r="EB182" s="255"/>
      <c r="EC182" s="252"/>
      <c r="ED182" s="253"/>
      <c r="EE182" s="254"/>
      <c r="EF182" s="255"/>
      <c r="EG182" s="252"/>
      <c r="EH182" s="253"/>
      <c r="EI182" s="254"/>
      <c r="EJ182" s="255"/>
      <c r="EK182" s="252"/>
      <c r="EL182" s="253"/>
      <c r="EM182" s="254"/>
      <c r="EN182" s="255"/>
      <c r="EO182" s="252"/>
      <c r="EP182" s="253"/>
      <c r="EQ182" s="254"/>
      <c r="ER182" s="255"/>
      <c r="ES182" s="252"/>
      <c r="ET182" s="253"/>
      <c r="EU182" s="254"/>
      <c r="EV182" s="255"/>
      <c r="EW182" s="252"/>
      <c r="EX182" s="253"/>
      <c r="EY182" s="254"/>
      <c r="EZ182" s="255"/>
      <c r="FA182" s="252"/>
      <c r="FB182" s="253"/>
      <c r="FC182" s="254"/>
      <c r="FD182" s="255"/>
      <c r="FE182" s="252"/>
      <c r="FF182" s="253"/>
      <c r="FG182" s="254"/>
      <c r="FH182" s="255"/>
      <c r="FI182" s="252"/>
      <c r="FJ182" s="253"/>
      <c r="FK182" s="254"/>
      <c r="FL182" s="255"/>
      <c r="FM182" s="252"/>
      <c r="FN182" s="253"/>
      <c r="FO182" s="254"/>
      <c r="FP182" s="255"/>
      <c r="FQ182" s="252"/>
      <c r="FR182" s="253"/>
      <c r="FS182" s="254"/>
      <c r="FT182" s="255"/>
      <c r="FU182" s="252"/>
      <c r="FV182" s="253"/>
      <c r="FW182" s="254"/>
      <c r="FX182" s="255"/>
      <c r="FY182" s="252"/>
      <c r="FZ182" s="253"/>
      <c r="GA182" s="254"/>
      <c r="GB182" s="255"/>
      <c r="GC182" s="252"/>
      <c r="GD182" s="253"/>
      <c r="GE182" s="254"/>
      <c r="GF182" s="255"/>
      <c r="GG182" s="252"/>
      <c r="GH182" s="253"/>
      <c r="GI182" s="254"/>
      <c r="GJ182" s="255"/>
      <c r="GK182" s="252"/>
      <c r="GL182" s="253"/>
      <c r="GM182" s="254"/>
      <c r="GN182" s="255"/>
      <c r="GO182" s="252"/>
      <c r="GP182" s="253"/>
      <c r="GQ182" s="254"/>
      <c r="GR182" s="255"/>
      <c r="GS182" s="252"/>
      <c r="GT182" s="253"/>
      <c r="GU182" s="254"/>
      <c r="GV182" s="255"/>
      <c r="GW182" s="252"/>
      <c r="GX182" s="253"/>
      <c r="GY182" s="254"/>
      <c r="GZ182" s="255"/>
      <c r="HA182" s="252"/>
      <c r="HB182" s="253"/>
      <c r="HC182" s="254"/>
      <c r="HD182" s="255"/>
      <c r="HE182" s="252"/>
      <c r="HF182" s="253"/>
      <c r="HG182" s="254"/>
      <c r="HH182" s="255"/>
      <c r="HI182" s="252"/>
      <c r="HJ182" s="253"/>
      <c r="HK182" s="254"/>
      <c r="HL182" s="255"/>
      <c r="HM182" s="252"/>
      <c r="HN182" s="253"/>
      <c r="HO182" s="254"/>
      <c r="HP182" s="255"/>
      <c r="HQ182" s="252"/>
      <c r="HR182" s="253"/>
      <c r="HS182" s="254"/>
      <c r="HT182" s="255"/>
      <c r="HU182" s="252"/>
      <c r="HV182" s="253"/>
      <c r="HW182" s="254"/>
      <c r="HX182" s="255"/>
      <c r="HY182" s="252"/>
      <c r="HZ182" s="253"/>
      <c r="IA182" s="254"/>
      <c r="IB182" s="255"/>
      <c r="IC182" s="252"/>
      <c r="ID182" s="253"/>
      <c r="IE182" s="254"/>
      <c r="IF182" s="255"/>
      <c r="IG182" s="252"/>
      <c r="IH182" s="253"/>
      <c r="II182" s="254"/>
      <c r="IJ182" s="255"/>
    </row>
    <row r="183" spans="1:244" s="250" customFormat="1" ht="21.75" customHeight="1" x14ac:dyDescent="0.5">
      <c r="A183" s="158"/>
      <c r="B183" s="242"/>
      <c r="C183" s="256" t="s">
        <v>213</v>
      </c>
      <c r="D183" s="193"/>
      <c r="E183" s="241" t="s">
        <v>78</v>
      </c>
      <c r="F183" s="134"/>
      <c r="G183" s="239">
        <f>D183*F183</f>
        <v>0</v>
      </c>
      <c r="H183" s="134"/>
      <c r="I183" s="240">
        <f>H183*D183</f>
        <v>0</v>
      </c>
      <c r="J183" s="240">
        <f>G183+I183</f>
        <v>0</v>
      </c>
      <c r="K183" s="164"/>
      <c r="L183" s="255"/>
      <c r="M183" s="252"/>
      <c r="N183" s="253"/>
      <c r="O183" s="254"/>
      <c r="P183" s="255"/>
      <c r="Q183" s="252"/>
      <c r="R183" s="253"/>
      <c r="S183" s="254"/>
      <c r="T183" s="255"/>
      <c r="U183" s="252"/>
      <c r="V183" s="253"/>
      <c r="W183" s="254"/>
      <c r="X183" s="255"/>
      <c r="Y183" s="252"/>
      <c r="Z183" s="253"/>
      <c r="AA183" s="254"/>
      <c r="AB183" s="255"/>
      <c r="AC183" s="252"/>
      <c r="AD183" s="253"/>
      <c r="AE183" s="254"/>
      <c r="AF183" s="255"/>
      <c r="AG183" s="252"/>
      <c r="AH183" s="253"/>
      <c r="AI183" s="254"/>
      <c r="AJ183" s="255"/>
      <c r="AK183" s="252"/>
      <c r="AL183" s="253"/>
      <c r="AM183" s="254"/>
      <c r="AN183" s="255"/>
      <c r="AO183" s="252"/>
      <c r="AP183" s="253"/>
      <c r="AQ183" s="254"/>
      <c r="AR183" s="255"/>
      <c r="AS183" s="252"/>
      <c r="AT183" s="253"/>
      <c r="AU183" s="254"/>
      <c r="AV183" s="255"/>
      <c r="AW183" s="252"/>
      <c r="AX183" s="253"/>
      <c r="AY183" s="254"/>
      <c r="AZ183" s="255"/>
      <c r="BA183" s="252"/>
      <c r="BB183" s="253"/>
      <c r="BC183" s="254"/>
      <c r="BD183" s="255"/>
      <c r="BE183" s="252"/>
      <c r="BF183" s="253"/>
      <c r="BG183" s="254"/>
      <c r="BH183" s="255"/>
      <c r="BI183" s="252"/>
      <c r="BJ183" s="253"/>
      <c r="BK183" s="254"/>
      <c r="BL183" s="255"/>
      <c r="BM183" s="252"/>
      <c r="BN183" s="253"/>
      <c r="BO183" s="254"/>
      <c r="BP183" s="255"/>
      <c r="BQ183" s="252"/>
      <c r="BR183" s="253"/>
      <c r="BS183" s="254"/>
      <c r="BT183" s="255"/>
      <c r="BU183" s="252"/>
      <c r="BV183" s="253"/>
      <c r="BW183" s="254"/>
      <c r="BX183" s="255"/>
      <c r="BY183" s="252"/>
      <c r="BZ183" s="253"/>
      <c r="CA183" s="254"/>
      <c r="CB183" s="255"/>
      <c r="CC183" s="252"/>
      <c r="CD183" s="253"/>
      <c r="CE183" s="254"/>
      <c r="CF183" s="255"/>
      <c r="CG183" s="252"/>
      <c r="CH183" s="253"/>
      <c r="CI183" s="254"/>
      <c r="CJ183" s="255"/>
      <c r="CK183" s="252"/>
      <c r="CL183" s="253"/>
      <c r="CM183" s="254"/>
      <c r="CN183" s="255"/>
      <c r="CO183" s="252"/>
      <c r="CP183" s="253"/>
      <c r="CQ183" s="254"/>
      <c r="CR183" s="255"/>
      <c r="CS183" s="252"/>
      <c r="CT183" s="253"/>
      <c r="CU183" s="254"/>
      <c r="CV183" s="255"/>
      <c r="CW183" s="252"/>
      <c r="CX183" s="253"/>
      <c r="CY183" s="254"/>
      <c r="CZ183" s="255"/>
      <c r="DA183" s="252"/>
      <c r="DB183" s="253"/>
      <c r="DC183" s="254"/>
      <c r="DD183" s="255"/>
      <c r="DE183" s="252"/>
      <c r="DF183" s="253"/>
      <c r="DG183" s="254"/>
      <c r="DH183" s="255"/>
      <c r="DI183" s="252"/>
      <c r="DJ183" s="253"/>
      <c r="DK183" s="254"/>
      <c r="DL183" s="255"/>
      <c r="DM183" s="252"/>
      <c r="DN183" s="253"/>
      <c r="DO183" s="254"/>
      <c r="DP183" s="255"/>
      <c r="DQ183" s="252"/>
      <c r="DR183" s="253"/>
      <c r="DS183" s="254"/>
      <c r="DT183" s="255"/>
      <c r="DU183" s="252"/>
      <c r="DV183" s="253"/>
      <c r="DW183" s="254"/>
      <c r="DX183" s="255"/>
      <c r="DY183" s="252"/>
      <c r="DZ183" s="253"/>
      <c r="EA183" s="254"/>
      <c r="EB183" s="255"/>
      <c r="EC183" s="252"/>
      <c r="ED183" s="253"/>
      <c r="EE183" s="254"/>
      <c r="EF183" s="255"/>
      <c r="EG183" s="252"/>
      <c r="EH183" s="253"/>
      <c r="EI183" s="254"/>
      <c r="EJ183" s="255"/>
      <c r="EK183" s="252"/>
      <c r="EL183" s="253"/>
      <c r="EM183" s="254"/>
      <c r="EN183" s="255"/>
      <c r="EO183" s="252"/>
      <c r="EP183" s="253"/>
      <c r="EQ183" s="254"/>
      <c r="ER183" s="255"/>
      <c r="ES183" s="252"/>
      <c r="ET183" s="253"/>
      <c r="EU183" s="254"/>
      <c r="EV183" s="255"/>
      <c r="EW183" s="252"/>
      <c r="EX183" s="253"/>
      <c r="EY183" s="254"/>
      <c r="EZ183" s="255"/>
      <c r="FA183" s="252"/>
      <c r="FB183" s="253"/>
      <c r="FC183" s="254"/>
      <c r="FD183" s="255"/>
      <c r="FE183" s="252"/>
      <c r="FF183" s="253"/>
      <c r="FG183" s="254"/>
      <c r="FH183" s="255"/>
      <c r="FI183" s="252"/>
      <c r="FJ183" s="253"/>
      <c r="FK183" s="254"/>
      <c r="FL183" s="255"/>
      <c r="FM183" s="252"/>
      <c r="FN183" s="253"/>
      <c r="FO183" s="254"/>
      <c r="FP183" s="255"/>
      <c r="FQ183" s="252"/>
      <c r="FR183" s="253"/>
      <c r="FS183" s="254"/>
      <c r="FT183" s="255"/>
      <c r="FU183" s="252"/>
      <c r="FV183" s="253"/>
      <c r="FW183" s="254"/>
      <c r="FX183" s="255"/>
      <c r="FY183" s="252"/>
      <c r="FZ183" s="253"/>
      <c r="GA183" s="254"/>
      <c r="GB183" s="255"/>
      <c r="GC183" s="252"/>
      <c r="GD183" s="253"/>
      <c r="GE183" s="254"/>
      <c r="GF183" s="255"/>
      <c r="GG183" s="252"/>
      <c r="GH183" s="253"/>
      <c r="GI183" s="254"/>
      <c r="GJ183" s="255"/>
      <c r="GK183" s="252"/>
      <c r="GL183" s="253"/>
      <c r="GM183" s="254"/>
      <c r="GN183" s="255"/>
      <c r="GO183" s="252"/>
      <c r="GP183" s="253"/>
      <c r="GQ183" s="254"/>
      <c r="GR183" s="255"/>
      <c r="GS183" s="252"/>
      <c r="GT183" s="253"/>
      <c r="GU183" s="254"/>
      <c r="GV183" s="255"/>
      <c r="GW183" s="252"/>
      <c r="GX183" s="253"/>
      <c r="GY183" s="254"/>
      <c r="GZ183" s="255"/>
      <c r="HA183" s="252"/>
      <c r="HB183" s="253"/>
      <c r="HC183" s="254"/>
      <c r="HD183" s="255"/>
      <c r="HE183" s="252"/>
      <c r="HF183" s="253"/>
      <c r="HG183" s="254"/>
      <c r="HH183" s="255"/>
      <c r="HI183" s="252"/>
      <c r="HJ183" s="253"/>
      <c r="HK183" s="254"/>
      <c r="HL183" s="255"/>
      <c r="HM183" s="252"/>
      <c r="HN183" s="253"/>
      <c r="HO183" s="254"/>
      <c r="HP183" s="255"/>
      <c r="HQ183" s="252"/>
      <c r="HR183" s="253"/>
      <c r="HS183" s="254"/>
      <c r="HT183" s="255"/>
      <c r="HU183" s="252"/>
      <c r="HV183" s="253"/>
      <c r="HW183" s="254"/>
      <c r="HX183" s="255"/>
      <c r="HY183" s="252"/>
      <c r="HZ183" s="253"/>
      <c r="IA183" s="254"/>
      <c r="IB183" s="255"/>
      <c r="IC183" s="252"/>
      <c r="ID183" s="253"/>
      <c r="IE183" s="254"/>
      <c r="IF183" s="255"/>
      <c r="IG183" s="252"/>
      <c r="IH183" s="253"/>
      <c r="II183" s="254"/>
      <c r="IJ183" s="255"/>
    </row>
    <row r="184" spans="1:244" s="250" customFormat="1" ht="21.75" customHeight="1" x14ac:dyDescent="0.5">
      <c r="A184" s="158"/>
      <c r="B184" s="242"/>
      <c r="C184" s="247" t="s">
        <v>214</v>
      </c>
      <c r="D184" s="193"/>
      <c r="E184" s="241" t="s">
        <v>78</v>
      </c>
      <c r="F184" s="134"/>
      <c r="G184" s="239">
        <f>D184*F184</f>
        <v>0</v>
      </c>
      <c r="H184" s="134"/>
      <c r="I184" s="240">
        <f>H184*D184</f>
        <v>0</v>
      </c>
      <c r="J184" s="240">
        <f>G184+I184</f>
        <v>0</v>
      </c>
      <c r="K184" s="164"/>
      <c r="L184" s="255"/>
      <c r="M184" s="252"/>
      <c r="N184" s="253"/>
      <c r="O184" s="254"/>
      <c r="P184" s="255"/>
      <c r="Q184" s="252"/>
      <c r="R184" s="253"/>
      <c r="S184" s="254"/>
      <c r="T184" s="255"/>
      <c r="U184" s="252"/>
      <c r="V184" s="253"/>
      <c r="W184" s="254"/>
      <c r="X184" s="255"/>
      <c r="Y184" s="252"/>
      <c r="Z184" s="253"/>
      <c r="AA184" s="254"/>
      <c r="AB184" s="255"/>
      <c r="AC184" s="252"/>
      <c r="AD184" s="253"/>
      <c r="AE184" s="254"/>
      <c r="AF184" s="255"/>
      <c r="AG184" s="252"/>
      <c r="AH184" s="253"/>
      <c r="AI184" s="254"/>
      <c r="AJ184" s="255"/>
      <c r="AK184" s="252"/>
      <c r="AL184" s="253"/>
      <c r="AM184" s="254"/>
      <c r="AN184" s="255"/>
      <c r="AO184" s="252"/>
      <c r="AP184" s="253"/>
      <c r="AQ184" s="254"/>
      <c r="AR184" s="255"/>
      <c r="AS184" s="252"/>
      <c r="AT184" s="253"/>
      <c r="AU184" s="254"/>
      <c r="AV184" s="255"/>
      <c r="AW184" s="252"/>
      <c r="AX184" s="253"/>
      <c r="AY184" s="254"/>
      <c r="AZ184" s="255"/>
      <c r="BA184" s="252"/>
      <c r="BB184" s="253"/>
      <c r="BC184" s="254"/>
      <c r="BD184" s="255"/>
      <c r="BE184" s="252"/>
      <c r="BF184" s="253"/>
      <c r="BG184" s="254"/>
      <c r="BH184" s="255"/>
      <c r="BI184" s="252"/>
      <c r="BJ184" s="253"/>
      <c r="BK184" s="254"/>
      <c r="BL184" s="255"/>
      <c r="BM184" s="252"/>
      <c r="BN184" s="253"/>
      <c r="BO184" s="254"/>
      <c r="BP184" s="255"/>
      <c r="BQ184" s="252"/>
      <c r="BR184" s="253"/>
      <c r="BS184" s="254"/>
      <c r="BT184" s="255"/>
      <c r="BU184" s="252"/>
      <c r="BV184" s="253"/>
      <c r="BW184" s="254"/>
      <c r="BX184" s="255"/>
      <c r="BY184" s="252"/>
      <c r="BZ184" s="253"/>
      <c r="CA184" s="254"/>
      <c r="CB184" s="255"/>
      <c r="CC184" s="252"/>
      <c r="CD184" s="253"/>
      <c r="CE184" s="254"/>
      <c r="CF184" s="255"/>
      <c r="CG184" s="252"/>
      <c r="CH184" s="253"/>
      <c r="CI184" s="254"/>
      <c r="CJ184" s="255"/>
      <c r="CK184" s="252"/>
      <c r="CL184" s="253"/>
      <c r="CM184" s="254"/>
      <c r="CN184" s="255"/>
      <c r="CO184" s="252"/>
      <c r="CP184" s="253"/>
      <c r="CQ184" s="254"/>
      <c r="CR184" s="255"/>
      <c r="CS184" s="252"/>
      <c r="CT184" s="253"/>
      <c r="CU184" s="254"/>
      <c r="CV184" s="255"/>
      <c r="CW184" s="252"/>
      <c r="CX184" s="253"/>
      <c r="CY184" s="254"/>
      <c r="CZ184" s="255"/>
      <c r="DA184" s="252"/>
      <c r="DB184" s="253"/>
      <c r="DC184" s="254"/>
      <c r="DD184" s="255"/>
      <c r="DE184" s="252"/>
      <c r="DF184" s="253"/>
      <c r="DG184" s="254"/>
      <c r="DH184" s="255"/>
      <c r="DI184" s="252"/>
      <c r="DJ184" s="253"/>
      <c r="DK184" s="254"/>
      <c r="DL184" s="255"/>
      <c r="DM184" s="252"/>
      <c r="DN184" s="253"/>
      <c r="DO184" s="254"/>
      <c r="DP184" s="255"/>
      <c r="DQ184" s="252"/>
      <c r="DR184" s="253"/>
      <c r="DS184" s="254"/>
      <c r="DT184" s="255"/>
      <c r="DU184" s="252"/>
      <c r="DV184" s="253"/>
      <c r="DW184" s="254"/>
      <c r="DX184" s="255"/>
      <c r="DY184" s="252"/>
      <c r="DZ184" s="253"/>
      <c r="EA184" s="254"/>
      <c r="EB184" s="255"/>
      <c r="EC184" s="252"/>
      <c r="ED184" s="253"/>
      <c r="EE184" s="254"/>
      <c r="EF184" s="255"/>
      <c r="EG184" s="252"/>
      <c r="EH184" s="253"/>
      <c r="EI184" s="254"/>
      <c r="EJ184" s="255"/>
      <c r="EK184" s="252"/>
      <c r="EL184" s="253"/>
      <c r="EM184" s="254"/>
      <c r="EN184" s="255"/>
      <c r="EO184" s="252"/>
      <c r="EP184" s="253"/>
      <c r="EQ184" s="254"/>
      <c r="ER184" s="255"/>
      <c r="ES184" s="252"/>
      <c r="ET184" s="253"/>
      <c r="EU184" s="254"/>
      <c r="EV184" s="255"/>
      <c r="EW184" s="252"/>
      <c r="EX184" s="253"/>
      <c r="EY184" s="254"/>
      <c r="EZ184" s="255"/>
      <c r="FA184" s="252"/>
      <c r="FB184" s="253"/>
      <c r="FC184" s="254"/>
      <c r="FD184" s="255"/>
      <c r="FE184" s="252"/>
      <c r="FF184" s="253"/>
      <c r="FG184" s="254"/>
      <c r="FH184" s="255"/>
      <c r="FI184" s="252"/>
      <c r="FJ184" s="253"/>
      <c r="FK184" s="254"/>
      <c r="FL184" s="255"/>
      <c r="FM184" s="252"/>
      <c r="FN184" s="253"/>
      <c r="FO184" s="254"/>
      <c r="FP184" s="255"/>
      <c r="FQ184" s="252"/>
      <c r="FR184" s="253"/>
      <c r="FS184" s="254"/>
      <c r="FT184" s="255"/>
      <c r="FU184" s="252"/>
      <c r="FV184" s="253"/>
      <c r="FW184" s="254"/>
      <c r="FX184" s="255"/>
      <c r="FY184" s="252"/>
      <c r="FZ184" s="253"/>
      <c r="GA184" s="254"/>
      <c r="GB184" s="255"/>
      <c r="GC184" s="252"/>
      <c r="GD184" s="253"/>
      <c r="GE184" s="254"/>
      <c r="GF184" s="255"/>
      <c r="GG184" s="252"/>
      <c r="GH184" s="253"/>
      <c r="GI184" s="254"/>
      <c r="GJ184" s="255"/>
      <c r="GK184" s="252"/>
      <c r="GL184" s="253"/>
      <c r="GM184" s="254"/>
      <c r="GN184" s="255"/>
      <c r="GO184" s="252"/>
      <c r="GP184" s="253"/>
      <c r="GQ184" s="254"/>
      <c r="GR184" s="255"/>
      <c r="GS184" s="252"/>
      <c r="GT184" s="253"/>
      <c r="GU184" s="254"/>
      <c r="GV184" s="255"/>
      <c r="GW184" s="252"/>
      <c r="GX184" s="253"/>
      <c r="GY184" s="254"/>
      <c r="GZ184" s="255"/>
      <c r="HA184" s="252"/>
      <c r="HB184" s="253"/>
      <c r="HC184" s="254"/>
      <c r="HD184" s="255"/>
      <c r="HE184" s="252"/>
      <c r="HF184" s="253"/>
      <c r="HG184" s="254"/>
      <c r="HH184" s="255"/>
      <c r="HI184" s="252"/>
      <c r="HJ184" s="253"/>
      <c r="HK184" s="254"/>
      <c r="HL184" s="255"/>
      <c r="HM184" s="252"/>
      <c r="HN184" s="253"/>
      <c r="HO184" s="254"/>
      <c r="HP184" s="255"/>
      <c r="HQ184" s="252"/>
      <c r="HR184" s="253"/>
      <c r="HS184" s="254"/>
      <c r="HT184" s="255"/>
      <c r="HU184" s="252"/>
      <c r="HV184" s="253"/>
      <c r="HW184" s="254"/>
      <c r="HX184" s="255"/>
      <c r="HY184" s="252"/>
      <c r="HZ184" s="253"/>
      <c r="IA184" s="254"/>
      <c r="IB184" s="255"/>
      <c r="IC184" s="252"/>
      <c r="ID184" s="253"/>
      <c r="IE184" s="254"/>
      <c r="IF184" s="255"/>
      <c r="IG184" s="252"/>
      <c r="IH184" s="253"/>
      <c r="II184" s="254"/>
      <c r="IJ184" s="255"/>
    </row>
    <row r="185" spans="1:244" s="250" customFormat="1" ht="21.75" customHeight="1" x14ac:dyDescent="0.5">
      <c r="A185" s="158"/>
      <c r="B185" s="242"/>
      <c r="C185" s="247" t="s">
        <v>215</v>
      </c>
      <c r="D185" s="193"/>
      <c r="E185" s="241" t="s">
        <v>216</v>
      </c>
      <c r="F185" s="134"/>
      <c r="G185" s="239">
        <f>D185*F185</f>
        <v>0</v>
      </c>
      <c r="H185" s="134"/>
      <c r="I185" s="240">
        <f>H185*D185</f>
        <v>0</v>
      </c>
      <c r="J185" s="240">
        <f>G185+I185</f>
        <v>0</v>
      </c>
      <c r="K185" s="164"/>
      <c r="L185" s="255"/>
      <c r="M185" s="252"/>
      <c r="N185" s="253"/>
      <c r="O185" s="254"/>
      <c r="P185" s="255"/>
      <c r="Q185" s="252"/>
      <c r="R185" s="253"/>
      <c r="S185" s="254"/>
      <c r="T185" s="255"/>
      <c r="U185" s="252"/>
      <c r="V185" s="253"/>
      <c r="W185" s="254"/>
      <c r="X185" s="255"/>
      <c r="Y185" s="252"/>
      <c r="Z185" s="253"/>
      <c r="AA185" s="254"/>
      <c r="AB185" s="255"/>
      <c r="AC185" s="252"/>
      <c r="AD185" s="253"/>
      <c r="AE185" s="254"/>
      <c r="AF185" s="255"/>
      <c r="AG185" s="252"/>
      <c r="AH185" s="253"/>
      <c r="AI185" s="254"/>
      <c r="AJ185" s="255"/>
      <c r="AK185" s="252"/>
      <c r="AL185" s="253"/>
      <c r="AM185" s="254"/>
      <c r="AN185" s="255"/>
      <c r="AO185" s="252"/>
      <c r="AP185" s="253"/>
      <c r="AQ185" s="254"/>
      <c r="AR185" s="255"/>
      <c r="AS185" s="252"/>
      <c r="AT185" s="253"/>
      <c r="AU185" s="254"/>
      <c r="AV185" s="255"/>
      <c r="AW185" s="252"/>
      <c r="AX185" s="253"/>
      <c r="AY185" s="254"/>
      <c r="AZ185" s="255"/>
      <c r="BA185" s="252"/>
      <c r="BB185" s="253"/>
      <c r="BC185" s="254"/>
      <c r="BD185" s="255"/>
      <c r="BE185" s="252"/>
      <c r="BF185" s="253"/>
      <c r="BG185" s="254"/>
      <c r="BH185" s="255"/>
      <c r="BI185" s="252"/>
      <c r="BJ185" s="253"/>
      <c r="BK185" s="254"/>
      <c r="BL185" s="255"/>
      <c r="BM185" s="252"/>
      <c r="BN185" s="253"/>
      <c r="BO185" s="254"/>
      <c r="BP185" s="255"/>
      <c r="BQ185" s="252"/>
      <c r="BR185" s="253"/>
      <c r="BS185" s="254"/>
      <c r="BT185" s="255"/>
      <c r="BU185" s="252"/>
      <c r="BV185" s="253"/>
      <c r="BW185" s="254"/>
      <c r="BX185" s="255"/>
      <c r="BY185" s="252"/>
      <c r="BZ185" s="253"/>
      <c r="CA185" s="254"/>
      <c r="CB185" s="255"/>
      <c r="CC185" s="252"/>
      <c r="CD185" s="253"/>
      <c r="CE185" s="254"/>
      <c r="CF185" s="255"/>
      <c r="CG185" s="252"/>
      <c r="CH185" s="253"/>
      <c r="CI185" s="254"/>
      <c r="CJ185" s="255"/>
      <c r="CK185" s="252"/>
      <c r="CL185" s="253"/>
      <c r="CM185" s="254"/>
      <c r="CN185" s="255"/>
      <c r="CO185" s="252"/>
      <c r="CP185" s="253"/>
      <c r="CQ185" s="254"/>
      <c r="CR185" s="255"/>
      <c r="CS185" s="252"/>
      <c r="CT185" s="253"/>
      <c r="CU185" s="254"/>
      <c r="CV185" s="255"/>
      <c r="CW185" s="252"/>
      <c r="CX185" s="253"/>
      <c r="CY185" s="254"/>
      <c r="CZ185" s="255"/>
      <c r="DA185" s="252"/>
      <c r="DB185" s="253"/>
      <c r="DC185" s="254"/>
      <c r="DD185" s="255"/>
      <c r="DE185" s="252"/>
      <c r="DF185" s="253"/>
      <c r="DG185" s="254"/>
      <c r="DH185" s="255"/>
      <c r="DI185" s="252"/>
      <c r="DJ185" s="253"/>
      <c r="DK185" s="254"/>
      <c r="DL185" s="255"/>
      <c r="DM185" s="252"/>
      <c r="DN185" s="253"/>
      <c r="DO185" s="254"/>
      <c r="DP185" s="255"/>
      <c r="DQ185" s="252"/>
      <c r="DR185" s="253"/>
      <c r="DS185" s="254"/>
      <c r="DT185" s="255"/>
      <c r="DU185" s="252"/>
      <c r="DV185" s="253"/>
      <c r="DW185" s="254"/>
      <c r="DX185" s="255"/>
      <c r="DY185" s="252"/>
      <c r="DZ185" s="253"/>
      <c r="EA185" s="254"/>
      <c r="EB185" s="255"/>
      <c r="EC185" s="252"/>
      <c r="ED185" s="253"/>
      <c r="EE185" s="254"/>
      <c r="EF185" s="255"/>
      <c r="EG185" s="252"/>
      <c r="EH185" s="253"/>
      <c r="EI185" s="254"/>
      <c r="EJ185" s="255"/>
      <c r="EK185" s="252"/>
      <c r="EL185" s="253"/>
      <c r="EM185" s="254"/>
      <c r="EN185" s="255"/>
      <c r="EO185" s="252"/>
      <c r="EP185" s="253"/>
      <c r="EQ185" s="254"/>
      <c r="ER185" s="255"/>
      <c r="ES185" s="252"/>
      <c r="ET185" s="253"/>
      <c r="EU185" s="254"/>
      <c r="EV185" s="255"/>
      <c r="EW185" s="252"/>
      <c r="EX185" s="253"/>
      <c r="EY185" s="254"/>
      <c r="EZ185" s="255"/>
      <c r="FA185" s="252"/>
      <c r="FB185" s="253"/>
      <c r="FC185" s="254"/>
      <c r="FD185" s="255"/>
      <c r="FE185" s="252"/>
      <c r="FF185" s="253"/>
      <c r="FG185" s="254"/>
      <c r="FH185" s="255"/>
      <c r="FI185" s="252"/>
      <c r="FJ185" s="253"/>
      <c r="FK185" s="254"/>
      <c r="FL185" s="255"/>
      <c r="FM185" s="252"/>
      <c r="FN185" s="253"/>
      <c r="FO185" s="254"/>
      <c r="FP185" s="255"/>
      <c r="FQ185" s="252"/>
      <c r="FR185" s="253"/>
      <c r="FS185" s="254"/>
      <c r="FT185" s="255"/>
      <c r="FU185" s="252"/>
      <c r="FV185" s="253"/>
      <c r="FW185" s="254"/>
      <c r="FX185" s="255"/>
      <c r="FY185" s="252"/>
      <c r="FZ185" s="253"/>
      <c r="GA185" s="254"/>
      <c r="GB185" s="255"/>
      <c r="GC185" s="252"/>
      <c r="GD185" s="253"/>
      <c r="GE185" s="254"/>
      <c r="GF185" s="255"/>
      <c r="GG185" s="252"/>
      <c r="GH185" s="253"/>
      <c r="GI185" s="254"/>
      <c r="GJ185" s="255"/>
      <c r="GK185" s="252"/>
      <c r="GL185" s="253"/>
      <c r="GM185" s="254"/>
      <c r="GN185" s="255"/>
      <c r="GO185" s="252"/>
      <c r="GP185" s="253"/>
      <c r="GQ185" s="254"/>
      <c r="GR185" s="255"/>
      <c r="GS185" s="252"/>
      <c r="GT185" s="253"/>
      <c r="GU185" s="254"/>
      <c r="GV185" s="255"/>
      <c r="GW185" s="252"/>
      <c r="GX185" s="253"/>
      <c r="GY185" s="254"/>
      <c r="GZ185" s="255"/>
      <c r="HA185" s="252"/>
      <c r="HB185" s="253"/>
      <c r="HC185" s="254"/>
      <c r="HD185" s="255"/>
      <c r="HE185" s="252"/>
      <c r="HF185" s="253"/>
      <c r="HG185" s="254"/>
      <c r="HH185" s="255"/>
      <c r="HI185" s="252"/>
      <c r="HJ185" s="253"/>
      <c r="HK185" s="254"/>
      <c r="HL185" s="255"/>
      <c r="HM185" s="252"/>
      <c r="HN185" s="253"/>
      <c r="HO185" s="254"/>
      <c r="HP185" s="255"/>
      <c r="HQ185" s="252"/>
      <c r="HR185" s="253"/>
      <c r="HS185" s="254"/>
      <c r="HT185" s="255"/>
      <c r="HU185" s="252"/>
      <c r="HV185" s="253"/>
      <c r="HW185" s="254"/>
      <c r="HX185" s="255"/>
      <c r="HY185" s="252"/>
      <c r="HZ185" s="253"/>
      <c r="IA185" s="254"/>
      <c r="IB185" s="255"/>
      <c r="IC185" s="252"/>
      <c r="ID185" s="253"/>
      <c r="IE185" s="254"/>
      <c r="IF185" s="255"/>
      <c r="IG185" s="252"/>
      <c r="IH185" s="253"/>
      <c r="II185" s="254"/>
      <c r="IJ185" s="255"/>
    </row>
    <row r="186" spans="1:244" s="250" customFormat="1" ht="21.75" customHeight="1" x14ac:dyDescent="0.5">
      <c r="A186" s="158"/>
      <c r="B186" s="242"/>
      <c r="C186" s="247" t="s">
        <v>217</v>
      </c>
      <c r="D186" s="193"/>
      <c r="E186" s="241" t="s">
        <v>216</v>
      </c>
      <c r="F186" s="134"/>
      <c r="G186" s="239">
        <f t="shared" si="15"/>
        <v>0</v>
      </c>
      <c r="H186" s="134"/>
      <c r="I186" s="240">
        <f t="shared" si="16"/>
        <v>0</v>
      </c>
      <c r="J186" s="240">
        <f t="shared" si="18"/>
        <v>0</v>
      </c>
      <c r="K186" s="164"/>
      <c r="L186" s="255"/>
      <c r="M186" s="243"/>
      <c r="N186" s="257"/>
      <c r="O186" s="258"/>
      <c r="P186" s="255"/>
      <c r="Q186" s="243"/>
      <c r="R186" s="257"/>
      <c r="S186" s="258"/>
      <c r="T186" s="255"/>
      <c r="U186" s="243"/>
      <c r="V186" s="257"/>
      <c r="W186" s="258"/>
      <c r="X186" s="255"/>
      <c r="Y186" s="243"/>
      <c r="Z186" s="257"/>
      <c r="AA186" s="258"/>
      <c r="AB186" s="255"/>
      <c r="AC186" s="243"/>
      <c r="AD186" s="257"/>
      <c r="AE186" s="258"/>
      <c r="AF186" s="255"/>
      <c r="AG186" s="243"/>
      <c r="AH186" s="257"/>
      <c r="AI186" s="258"/>
      <c r="AJ186" s="255"/>
      <c r="AK186" s="243"/>
      <c r="AL186" s="257"/>
      <c r="AM186" s="258"/>
      <c r="AN186" s="255"/>
      <c r="AO186" s="243"/>
      <c r="AP186" s="257"/>
      <c r="AQ186" s="258"/>
      <c r="AR186" s="255"/>
      <c r="AS186" s="243"/>
      <c r="AT186" s="257"/>
      <c r="AU186" s="258"/>
      <c r="AV186" s="255"/>
      <c r="AW186" s="243"/>
      <c r="AX186" s="257"/>
      <c r="AY186" s="258"/>
      <c r="AZ186" s="255"/>
      <c r="BA186" s="243"/>
      <c r="BB186" s="257"/>
      <c r="BC186" s="258"/>
      <c r="BD186" s="255"/>
      <c r="BE186" s="243"/>
      <c r="BF186" s="257"/>
      <c r="BG186" s="258"/>
      <c r="BH186" s="255"/>
      <c r="BI186" s="243"/>
      <c r="BJ186" s="257"/>
      <c r="BK186" s="258"/>
      <c r="BL186" s="255"/>
      <c r="BM186" s="243"/>
      <c r="BN186" s="257"/>
      <c r="BO186" s="258"/>
      <c r="BP186" s="255"/>
      <c r="BQ186" s="243"/>
      <c r="BR186" s="257"/>
      <c r="BS186" s="258"/>
      <c r="BT186" s="255"/>
      <c r="BU186" s="243"/>
      <c r="BV186" s="257"/>
      <c r="BW186" s="258"/>
      <c r="BX186" s="255"/>
      <c r="BY186" s="243"/>
      <c r="BZ186" s="257"/>
      <c r="CA186" s="258"/>
      <c r="CB186" s="255"/>
      <c r="CC186" s="243"/>
      <c r="CD186" s="257"/>
      <c r="CE186" s="258"/>
      <c r="CF186" s="255"/>
      <c r="CG186" s="243"/>
      <c r="CH186" s="257"/>
      <c r="CI186" s="258"/>
      <c r="CJ186" s="255"/>
      <c r="CK186" s="243"/>
      <c r="CL186" s="257"/>
      <c r="CM186" s="258"/>
      <c r="CN186" s="255"/>
      <c r="CO186" s="243"/>
      <c r="CP186" s="257"/>
      <c r="CQ186" s="258"/>
      <c r="CR186" s="255"/>
      <c r="CS186" s="243"/>
      <c r="CT186" s="257"/>
      <c r="CU186" s="258"/>
      <c r="CV186" s="255"/>
      <c r="CW186" s="243"/>
      <c r="CX186" s="257"/>
      <c r="CY186" s="258"/>
      <c r="CZ186" s="255"/>
      <c r="DA186" s="243"/>
      <c r="DB186" s="257"/>
      <c r="DC186" s="258"/>
      <c r="DD186" s="255"/>
      <c r="DE186" s="243"/>
      <c r="DF186" s="257"/>
      <c r="DG186" s="258"/>
      <c r="DH186" s="255"/>
      <c r="DI186" s="243"/>
      <c r="DJ186" s="257"/>
      <c r="DK186" s="258"/>
      <c r="DL186" s="255"/>
      <c r="DM186" s="243"/>
      <c r="DN186" s="257"/>
      <c r="DO186" s="258"/>
      <c r="DP186" s="255"/>
      <c r="DQ186" s="243"/>
      <c r="DR186" s="257"/>
      <c r="DS186" s="258"/>
      <c r="DT186" s="255"/>
      <c r="DU186" s="243"/>
      <c r="DV186" s="257"/>
      <c r="DW186" s="258"/>
      <c r="DX186" s="255"/>
      <c r="DY186" s="243"/>
      <c r="DZ186" s="257"/>
      <c r="EA186" s="258"/>
      <c r="EB186" s="255"/>
      <c r="EC186" s="243"/>
      <c r="ED186" s="257"/>
      <c r="EE186" s="258"/>
      <c r="EF186" s="255"/>
      <c r="EG186" s="243"/>
      <c r="EH186" s="257"/>
      <c r="EI186" s="258"/>
      <c r="EJ186" s="255"/>
      <c r="EK186" s="243"/>
      <c r="EL186" s="257"/>
      <c r="EM186" s="258"/>
      <c r="EN186" s="255"/>
      <c r="EO186" s="243"/>
      <c r="EP186" s="257"/>
      <c r="EQ186" s="258"/>
      <c r="ER186" s="255"/>
      <c r="ES186" s="243"/>
      <c r="ET186" s="257"/>
      <c r="EU186" s="258"/>
      <c r="EV186" s="255"/>
      <c r="EW186" s="243"/>
      <c r="EX186" s="257"/>
      <c r="EY186" s="258"/>
      <c r="EZ186" s="255"/>
      <c r="FA186" s="243"/>
      <c r="FB186" s="257"/>
      <c r="FC186" s="258"/>
      <c r="FD186" s="255"/>
      <c r="FE186" s="243"/>
      <c r="FF186" s="257"/>
      <c r="FG186" s="258"/>
      <c r="FH186" s="255"/>
      <c r="FI186" s="243"/>
      <c r="FJ186" s="257"/>
      <c r="FK186" s="258"/>
      <c r="FL186" s="255"/>
      <c r="FM186" s="243"/>
      <c r="FN186" s="257"/>
      <c r="FO186" s="258"/>
      <c r="FP186" s="255"/>
      <c r="FQ186" s="243"/>
      <c r="FR186" s="257"/>
      <c r="FS186" s="258"/>
      <c r="FT186" s="255"/>
      <c r="FU186" s="243"/>
      <c r="FV186" s="257"/>
      <c r="FW186" s="258"/>
      <c r="FX186" s="255"/>
      <c r="FY186" s="243"/>
      <c r="FZ186" s="257"/>
      <c r="GA186" s="258"/>
      <c r="GB186" s="255"/>
      <c r="GC186" s="243"/>
      <c r="GD186" s="257"/>
      <c r="GE186" s="258"/>
      <c r="GF186" s="255"/>
      <c r="GG186" s="243"/>
      <c r="GH186" s="257"/>
      <c r="GI186" s="258"/>
      <c r="GJ186" s="255"/>
      <c r="GK186" s="243"/>
      <c r="GL186" s="257"/>
      <c r="GM186" s="258"/>
      <c r="GN186" s="255"/>
      <c r="GO186" s="243"/>
      <c r="GP186" s="257"/>
      <c r="GQ186" s="258"/>
      <c r="GR186" s="255"/>
      <c r="GS186" s="243"/>
      <c r="GT186" s="257"/>
      <c r="GU186" s="258"/>
      <c r="GV186" s="255"/>
      <c r="GW186" s="243"/>
      <c r="GX186" s="257"/>
      <c r="GY186" s="258"/>
      <c r="GZ186" s="255"/>
      <c r="HA186" s="243"/>
      <c r="HB186" s="257"/>
      <c r="HC186" s="258"/>
      <c r="HD186" s="255"/>
      <c r="HE186" s="243"/>
      <c r="HF186" s="257"/>
      <c r="HG186" s="258"/>
      <c r="HH186" s="255"/>
      <c r="HI186" s="243"/>
      <c r="HJ186" s="257"/>
      <c r="HK186" s="258"/>
      <c r="HL186" s="255"/>
      <c r="HM186" s="243"/>
      <c r="HN186" s="257"/>
      <c r="HO186" s="258"/>
      <c r="HP186" s="255"/>
      <c r="HQ186" s="243"/>
      <c r="HR186" s="257"/>
      <c r="HS186" s="258"/>
      <c r="HT186" s="255"/>
      <c r="HU186" s="243"/>
      <c r="HV186" s="257"/>
      <c r="HW186" s="258"/>
      <c r="HX186" s="255"/>
      <c r="HY186" s="243"/>
      <c r="HZ186" s="257"/>
      <c r="IA186" s="258"/>
      <c r="IB186" s="255"/>
      <c r="IC186" s="243"/>
      <c r="ID186" s="257"/>
      <c r="IE186" s="258"/>
      <c r="IF186" s="255"/>
      <c r="IG186" s="243"/>
      <c r="IH186" s="257"/>
      <c r="II186" s="258"/>
      <c r="IJ186" s="255"/>
    </row>
    <row r="187" spans="1:244" s="250" customFormat="1" ht="21.75" customHeight="1" x14ac:dyDescent="0.5">
      <c r="A187" s="158"/>
      <c r="B187" s="242"/>
      <c r="C187" s="247" t="s">
        <v>218</v>
      </c>
      <c r="D187" s="193"/>
      <c r="E187" s="241" t="s">
        <v>10</v>
      </c>
      <c r="F187" s="134"/>
      <c r="G187" s="239">
        <f t="shared" si="15"/>
        <v>0</v>
      </c>
      <c r="H187" s="259"/>
      <c r="I187" s="240">
        <f t="shared" si="16"/>
        <v>0</v>
      </c>
      <c r="J187" s="240">
        <f t="shared" si="18"/>
        <v>0</v>
      </c>
      <c r="K187" s="164"/>
      <c r="L187" s="255"/>
      <c r="M187" s="252"/>
      <c r="N187" s="253"/>
      <c r="O187" s="254"/>
      <c r="P187" s="255"/>
      <c r="Q187" s="252"/>
      <c r="R187" s="253"/>
      <c r="S187" s="254"/>
      <c r="T187" s="255"/>
      <c r="U187" s="252"/>
      <c r="V187" s="253"/>
      <c r="W187" s="254"/>
      <c r="X187" s="255"/>
      <c r="Y187" s="252"/>
      <c r="Z187" s="253"/>
      <c r="AA187" s="254"/>
      <c r="AB187" s="255"/>
      <c r="AC187" s="252"/>
      <c r="AD187" s="253"/>
      <c r="AE187" s="254"/>
      <c r="AF187" s="255"/>
      <c r="AG187" s="252"/>
      <c r="AH187" s="253"/>
      <c r="AI187" s="254"/>
      <c r="AJ187" s="255"/>
      <c r="AK187" s="252"/>
      <c r="AL187" s="253"/>
      <c r="AM187" s="254"/>
      <c r="AN187" s="255"/>
      <c r="AO187" s="252"/>
      <c r="AP187" s="253"/>
      <c r="AQ187" s="254"/>
      <c r="AR187" s="255"/>
      <c r="AS187" s="252"/>
      <c r="AT187" s="253"/>
      <c r="AU187" s="254"/>
      <c r="AV187" s="255"/>
      <c r="AW187" s="252"/>
      <c r="AX187" s="253"/>
      <c r="AY187" s="254"/>
      <c r="AZ187" s="255"/>
      <c r="BA187" s="252"/>
      <c r="BB187" s="253"/>
      <c r="BC187" s="254"/>
      <c r="BD187" s="255"/>
      <c r="BE187" s="252"/>
      <c r="BF187" s="253"/>
      <c r="BG187" s="254"/>
      <c r="BH187" s="255"/>
      <c r="BI187" s="252"/>
      <c r="BJ187" s="253"/>
      <c r="BK187" s="254"/>
      <c r="BL187" s="255"/>
      <c r="BM187" s="252"/>
      <c r="BN187" s="253"/>
      <c r="BO187" s="254"/>
      <c r="BP187" s="255"/>
      <c r="BQ187" s="252"/>
      <c r="BR187" s="253"/>
      <c r="BS187" s="254"/>
      <c r="BT187" s="255"/>
      <c r="BU187" s="252"/>
      <c r="BV187" s="253"/>
      <c r="BW187" s="254"/>
      <c r="BX187" s="255"/>
      <c r="BY187" s="252"/>
      <c r="BZ187" s="253"/>
      <c r="CA187" s="254"/>
      <c r="CB187" s="255"/>
      <c r="CC187" s="252"/>
      <c r="CD187" s="253"/>
      <c r="CE187" s="254"/>
      <c r="CF187" s="255"/>
      <c r="CG187" s="252"/>
      <c r="CH187" s="253"/>
      <c r="CI187" s="254"/>
      <c r="CJ187" s="255"/>
      <c r="CK187" s="252"/>
      <c r="CL187" s="253"/>
      <c r="CM187" s="254"/>
      <c r="CN187" s="255"/>
      <c r="CO187" s="252"/>
      <c r="CP187" s="253"/>
      <c r="CQ187" s="254"/>
      <c r="CR187" s="255"/>
      <c r="CS187" s="252"/>
      <c r="CT187" s="253"/>
      <c r="CU187" s="254"/>
      <c r="CV187" s="255"/>
      <c r="CW187" s="252"/>
      <c r="CX187" s="253"/>
      <c r="CY187" s="254"/>
      <c r="CZ187" s="255"/>
      <c r="DA187" s="252"/>
      <c r="DB187" s="253"/>
      <c r="DC187" s="254"/>
      <c r="DD187" s="255"/>
      <c r="DE187" s="252"/>
      <c r="DF187" s="253"/>
      <c r="DG187" s="254"/>
      <c r="DH187" s="255"/>
      <c r="DI187" s="252"/>
      <c r="DJ187" s="253"/>
      <c r="DK187" s="254"/>
      <c r="DL187" s="255"/>
      <c r="DM187" s="252"/>
      <c r="DN187" s="253"/>
      <c r="DO187" s="254"/>
      <c r="DP187" s="255"/>
      <c r="DQ187" s="252"/>
      <c r="DR187" s="253"/>
      <c r="DS187" s="254"/>
      <c r="DT187" s="255"/>
      <c r="DU187" s="252"/>
      <c r="DV187" s="253"/>
      <c r="DW187" s="254"/>
      <c r="DX187" s="255"/>
      <c r="DY187" s="252"/>
      <c r="DZ187" s="253"/>
      <c r="EA187" s="254"/>
      <c r="EB187" s="255"/>
      <c r="EC187" s="252"/>
      <c r="ED187" s="253"/>
      <c r="EE187" s="254"/>
      <c r="EF187" s="255"/>
      <c r="EG187" s="252"/>
      <c r="EH187" s="253"/>
      <c r="EI187" s="254"/>
      <c r="EJ187" s="255"/>
      <c r="EK187" s="252"/>
      <c r="EL187" s="253"/>
      <c r="EM187" s="254"/>
      <c r="EN187" s="255"/>
      <c r="EO187" s="252"/>
      <c r="EP187" s="253"/>
      <c r="EQ187" s="254"/>
      <c r="ER187" s="255"/>
      <c r="ES187" s="252"/>
      <c r="ET187" s="253"/>
      <c r="EU187" s="254"/>
      <c r="EV187" s="255"/>
      <c r="EW187" s="252"/>
      <c r="EX187" s="253"/>
      <c r="EY187" s="254"/>
      <c r="EZ187" s="255"/>
      <c r="FA187" s="252"/>
      <c r="FB187" s="253"/>
      <c r="FC187" s="254"/>
      <c r="FD187" s="255"/>
      <c r="FE187" s="252"/>
      <c r="FF187" s="253"/>
      <c r="FG187" s="254"/>
      <c r="FH187" s="255"/>
      <c r="FI187" s="252"/>
      <c r="FJ187" s="253"/>
      <c r="FK187" s="254"/>
      <c r="FL187" s="255"/>
      <c r="FM187" s="252"/>
      <c r="FN187" s="253"/>
      <c r="FO187" s="254"/>
      <c r="FP187" s="255"/>
      <c r="FQ187" s="252"/>
      <c r="FR187" s="253"/>
      <c r="FS187" s="254"/>
      <c r="FT187" s="255"/>
      <c r="FU187" s="252"/>
      <c r="FV187" s="253"/>
      <c r="FW187" s="254"/>
      <c r="FX187" s="255"/>
      <c r="FY187" s="252"/>
      <c r="FZ187" s="253"/>
      <c r="GA187" s="254"/>
      <c r="GB187" s="255"/>
      <c r="GC187" s="252"/>
      <c r="GD187" s="253"/>
      <c r="GE187" s="254"/>
      <c r="GF187" s="255"/>
      <c r="GG187" s="252"/>
      <c r="GH187" s="253"/>
      <c r="GI187" s="254"/>
      <c r="GJ187" s="255"/>
      <c r="GK187" s="252"/>
      <c r="GL187" s="253"/>
      <c r="GM187" s="254"/>
      <c r="GN187" s="255"/>
      <c r="GO187" s="252"/>
      <c r="GP187" s="253"/>
      <c r="GQ187" s="254"/>
      <c r="GR187" s="255"/>
      <c r="GS187" s="252"/>
      <c r="GT187" s="253"/>
      <c r="GU187" s="254"/>
      <c r="GV187" s="255"/>
      <c r="GW187" s="252"/>
      <c r="GX187" s="253"/>
      <c r="GY187" s="254"/>
      <c r="GZ187" s="255"/>
      <c r="HA187" s="252"/>
      <c r="HB187" s="253"/>
      <c r="HC187" s="254"/>
      <c r="HD187" s="255"/>
      <c r="HE187" s="252"/>
      <c r="HF187" s="253"/>
      <c r="HG187" s="254"/>
      <c r="HH187" s="255"/>
      <c r="HI187" s="252"/>
      <c r="HJ187" s="253"/>
      <c r="HK187" s="254"/>
      <c r="HL187" s="255"/>
      <c r="HM187" s="252"/>
      <c r="HN187" s="253"/>
      <c r="HO187" s="254"/>
      <c r="HP187" s="255"/>
      <c r="HQ187" s="252"/>
      <c r="HR187" s="253"/>
      <c r="HS187" s="254"/>
      <c r="HT187" s="255"/>
      <c r="HU187" s="252"/>
      <c r="HV187" s="253"/>
      <c r="HW187" s="254"/>
      <c r="HX187" s="255"/>
      <c r="HY187" s="252"/>
      <c r="HZ187" s="253"/>
      <c r="IA187" s="254"/>
      <c r="IB187" s="255"/>
      <c r="IC187" s="252"/>
      <c r="ID187" s="253"/>
      <c r="IE187" s="254"/>
      <c r="IF187" s="255"/>
      <c r="IG187" s="252"/>
      <c r="IH187" s="253"/>
      <c r="II187" s="254"/>
      <c r="IJ187" s="255"/>
    </row>
    <row r="188" spans="1:244" s="250" customFormat="1" ht="21.75" customHeight="1" x14ac:dyDescent="0.5">
      <c r="A188" s="158"/>
      <c r="B188" s="242"/>
      <c r="C188" s="260" t="s">
        <v>219</v>
      </c>
      <c r="D188" s="193"/>
      <c r="E188" s="261" t="s">
        <v>220</v>
      </c>
      <c r="F188" s="259"/>
      <c r="G188" s="239">
        <f>D188*F188</f>
        <v>0</v>
      </c>
      <c r="H188" s="259"/>
      <c r="I188" s="240">
        <f>H188*D188</f>
        <v>0</v>
      </c>
      <c r="J188" s="240">
        <f>G188+I188</f>
        <v>0</v>
      </c>
      <c r="K188" s="164"/>
      <c r="L188" s="255"/>
      <c r="M188" s="262"/>
      <c r="N188" s="253"/>
      <c r="O188" s="254"/>
      <c r="P188" s="255"/>
      <c r="Q188" s="262"/>
      <c r="R188" s="253"/>
      <c r="S188" s="254"/>
      <c r="T188" s="255"/>
      <c r="U188" s="262"/>
      <c r="V188" s="253"/>
      <c r="W188" s="254"/>
      <c r="X188" s="255"/>
      <c r="Y188" s="262"/>
      <c r="Z188" s="253"/>
      <c r="AA188" s="254"/>
      <c r="AB188" s="255"/>
      <c r="AC188" s="262"/>
      <c r="AD188" s="253"/>
      <c r="AE188" s="254"/>
      <c r="AF188" s="255"/>
      <c r="AG188" s="262"/>
      <c r="AH188" s="253"/>
      <c r="AI188" s="254"/>
      <c r="AJ188" s="255"/>
      <c r="AK188" s="262"/>
      <c r="AL188" s="253"/>
      <c r="AM188" s="254"/>
      <c r="AN188" s="255"/>
      <c r="AO188" s="262"/>
      <c r="AP188" s="253"/>
      <c r="AQ188" s="254"/>
      <c r="AR188" s="255"/>
      <c r="AS188" s="262"/>
      <c r="AT188" s="253"/>
      <c r="AU188" s="254"/>
      <c r="AV188" s="255"/>
      <c r="AW188" s="262"/>
      <c r="AX188" s="253"/>
      <c r="AY188" s="254"/>
      <c r="AZ188" s="255"/>
      <c r="BA188" s="262"/>
      <c r="BB188" s="253"/>
      <c r="BC188" s="254"/>
      <c r="BD188" s="255"/>
      <c r="BE188" s="262"/>
      <c r="BF188" s="253"/>
      <c r="BG188" s="254"/>
      <c r="BH188" s="255"/>
      <c r="BI188" s="262"/>
      <c r="BJ188" s="253"/>
      <c r="BK188" s="254"/>
      <c r="BL188" s="255"/>
      <c r="BM188" s="262"/>
      <c r="BN188" s="253"/>
      <c r="BO188" s="254"/>
      <c r="BP188" s="255"/>
      <c r="BQ188" s="262"/>
      <c r="BR188" s="253"/>
      <c r="BS188" s="254"/>
      <c r="BT188" s="255"/>
      <c r="BU188" s="262"/>
      <c r="BV188" s="253"/>
      <c r="BW188" s="254"/>
      <c r="BX188" s="255"/>
      <c r="BY188" s="262"/>
      <c r="BZ188" s="253"/>
      <c r="CA188" s="254"/>
      <c r="CB188" s="255"/>
      <c r="CC188" s="262"/>
      <c r="CD188" s="253"/>
      <c r="CE188" s="254"/>
      <c r="CF188" s="255"/>
      <c r="CG188" s="262"/>
      <c r="CH188" s="253"/>
      <c r="CI188" s="254"/>
      <c r="CJ188" s="255"/>
      <c r="CK188" s="262"/>
      <c r="CL188" s="253"/>
      <c r="CM188" s="254"/>
      <c r="CN188" s="255"/>
      <c r="CO188" s="262"/>
      <c r="CP188" s="253"/>
      <c r="CQ188" s="254"/>
      <c r="CR188" s="255"/>
      <c r="CS188" s="262"/>
      <c r="CT188" s="253"/>
      <c r="CU188" s="254"/>
      <c r="CV188" s="255"/>
      <c r="CW188" s="262"/>
      <c r="CX188" s="253"/>
      <c r="CY188" s="254"/>
      <c r="CZ188" s="255"/>
      <c r="DA188" s="262"/>
      <c r="DB188" s="253"/>
      <c r="DC188" s="254"/>
      <c r="DD188" s="255"/>
      <c r="DE188" s="262"/>
      <c r="DF188" s="253"/>
      <c r="DG188" s="254"/>
      <c r="DH188" s="255"/>
      <c r="DI188" s="262"/>
      <c r="DJ188" s="253"/>
      <c r="DK188" s="254"/>
      <c r="DL188" s="255"/>
      <c r="DM188" s="262"/>
      <c r="DN188" s="253"/>
      <c r="DO188" s="254"/>
      <c r="DP188" s="255"/>
      <c r="DQ188" s="262"/>
      <c r="DR188" s="253"/>
      <c r="DS188" s="254"/>
      <c r="DT188" s="255"/>
      <c r="DU188" s="262"/>
      <c r="DV188" s="253"/>
      <c r="DW188" s="254"/>
      <c r="DX188" s="255"/>
      <c r="DY188" s="262"/>
      <c r="DZ188" s="253"/>
      <c r="EA188" s="254"/>
      <c r="EB188" s="255"/>
      <c r="EC188" s="262"/>
      <c r="ED188" s="253"/>
      <c r="EE188" s="254"/>
      <c r="EF188" s="255"/>
      <c r="EG188" s="262"/>
      <c r="EH188" s="253"/>
      <c r="EI188" s="254"/>
      <c r="EJ188" s="255"/>
      <c r="EK188" s="262"/>
      <c r="EL188" s="253"/>
      <c r="EM188" s="254"/>
      <c r="EN188" s="255"/>
      <c r="EO188" s="262"/>
      <c r="EP188" s="253"/>
      <c r="EQ188" s="254"/>
      <c r="ER188" s="255"/>
      <c r="ES188" s="262"/>
      <c r="ET188" s="253"/>
      <c r="EU188" s="254"/>
      <c r="EV188" s="255"/>
      <c r="EW188" s="262"/>
      <c r="EX188" s="253"/>
      <c r="EY188" s="254"/>
      <c r="EZ188" s="255"/>
      <c r="FA188" s="262"/>
      <c r="FB188" s="253"/>
      <c r="FC188" s="254"/>
      <c r="FD188" s="255"/>
      <c r="FE188" s="262"/>
      <c r="FF188" s="253"/>
      <c r="FG188" s="254"/>
      <c r="FH188" s="255"/>
      <c r="FI188" s="262"/>
      <c r="FJ188" s="253"/>
      <c r="FK188" s="254"/>
      <c r="FL188" s="255"/>
      <c r="FM188" s="262"/>
      <c r="FN188" s="253"/>
      <c r="FO188" s="254"/>
      <c r="FP188" s="255"/>
      <c r="FQ188" s="262"/>
      <c r="FR188" s="253"/>
      <c r="FS188" s="254"/>
      <c r="FT188" s="255"/>
      <c r="FU188" s="262"/>
      <c r="FV188" s="253"/>
      <c r="FW188" s="254"/>
      <c r="FX188" s="255"/>
      <c r="FY188" s="262"/>
      <c r="FZ188" s="253"/>
      <c r="GA188" s="254"/>
      <c r="GB188" s="255"/>
      <c r="GC188" s="262"/>
      <c r="GD188" s="253"/>
      <c r="GE188" s="254"/>
      <c r="GF188" s="255"/>
      <c r="GG188" s="262"/>
      <c r="GH188" s="253"/>
      <c r="GI188" s="254"/>
      <c r="GJ188" s="255"/>
      <c r="GK188" s="262"/>
      <c r="GL188" s="253"/>
      <c r="GM188" s="254"/>
      <c r="GN188" s="255"/>
      <c r="GO188" s="262"/>
      <c r="GP188" s="253"/>
      <c r="GQ188" s="254"/>
      <c r="GR188" s="255"/>
      <c r="GS188" s="262"/>
      <c r="GT188" s="253"/>
      <c r="GU188" s="254"/>
      <c r="GV188" s="255"/>
      <c r="GW188" s="262"/>
      <c r="GX188" s="253"/>
      <c r="GY188" s="254"/>
      <c r="GZ188" s="255"/>
      <c r="HA188" s="262"/>
      <c r="HB188" s="253"/>
      <c r="HC188" s="254"/>
      <c r="HD188" s="255"/>
      <c r="HE188" s="262"/>
      <c r="HF188" s="253"/>
      <c r="HG188" s="254"/>
      <c r="HH188" s="255"/>
      <c r="HI188" s="262"/>
      <c r="HJ188" s="253"/>
      <c r="HK188" s="254"/>
      <c r="HL188" s="255"/>
      <c r="HM188" s="262"/>
      <c r="HN188" s="253"/>
      <c r="HO188" s="254"/>
      <c r="HP188" s="255"/>
      <c r="HQ188" s="262"/>
      <c r="HR188" s="253"/>
      <c r="HS188" s="254"/>
      <c r="HT188" s="255"/>
      <c r="HU188" s="262"/>
      <c r="HV188" s="253"/>
      <c r="HW188" s="254"/>
      <c r="HX188" s="255"/>
      <c r="HY188" s="262"/>
      <c r="HZ188" s="253"/>
      <c r="IA188" s="254"/>
      <c r="IB188" s="255"/>
      <c r="IC188" s="262"/>
      <c r="ID188" s="253"/>
      <c r="IE188" s="254"/>
      <c r="IF188" s="255"/>
      <c r="IG188" s="262"/>
      <c r="IH188" s="253"/>
      <c r="II188" s="254"/>
      <c r="IJ188" s="255"/>
    </row>
    <row r="189" spans="1:244" s="250" customFormat="1" ht="21.75" customHeight="1" x14ac:dyDescent="0.5">
      <c r="A189" s="158"/>
      <c r="B189" s="242"/>
      <c r="C189" s="260" t="s">
        <v>221</v>
      </c>
      <c r="D189" s="193"/>
      <c r="E189" s="261" t="s">
        <v>220</v>
      </c>
      <c r="F189" s="259"/>
      <c r="G189" s="239">
        <f t="shared" si="15"/>
        <v>0</v>
      </c>
      <c r="H189" s="259"/>
      <c r="I189" s="240">
        <f t="shared" si="16"/>
        <v>0</v>
      </c>
      <c r="J189" s="240">
        <f t="shared" si="18"/>
        <v>0</v>
      </c>
      <c r="K189" s="164"/>
      <c r="L189" s="255"/>
      <c r="M189" s="262"/>
      <c r="N189" s="253"/>
      <c r="O189" s="254"/>
      <c r="P189" s="255"/>
      <c r="Q189" s="262"/>
      <c r="R189" s="253"/>
      <c r="S189" s="254"/>
      <c r="T189" s="255"/>
      <c r="U189" s="262"/>
      <c r="V189" s="253"/>
      <c r="W189" s="254"/>
      <c r="X189" s="255"/>
      <c r="Y189" s="262"/>
      <c r="Z189" s="253"/>
      <c r="AA189" s="254"/>
      <c r="AB189" s="255"/>
      <c r="AC189" s="262"/>
      <c r="AD189" s="253"/>
      <c r="AE189" s="254"/>
      <c r="AF189" s="255"/>
      <c r="AG189" s="262"/>
      <c r="AH189" s="253"/>
      <c r="AI189" s="254"/>
      <c r="AJ189" s="255"/>
      <c r="AK189" s="262"/>
      <c r="AL189" s="253"/>
      <c r="AM189" s="254"/>
      <c r="AN189" s="255"/>
      <c r="AO189" s="262"/>
      <c r="AP189" s="253"/>
      <c r="AQ189" s="254"/>
      <c r="AR189" s="255"/>
      <c r="AS189" s="262"/>
      <c r="AT189" s="253"/>
      <c r="AU189" s="254"/>
      <c r="AV189" s="255"/>
      <c r="AW189" s="262"/>
      <c r="AX189" s="253"/>
      <c r="AY189" s="254"/>
      <c r="AZ189" s="255"/>
      <c r="BA189" s="262"/>
      <c r="BB189" s="253"/>
      <c r="BC189" s="254"/>
      <c r="BD189" s="255"/>
      <c r="BE189" s="262"/>
      <c r="BF189" s="253"/>
      <c r="BG189" s="254"/>
      <c r="BH189" s="255"/>
      <c r="BI189" s="262"/>
      <c r="BJ189" s="253"/>
      <c r="BK189" s="254"/>
      <c r="BL189" s="255"/>
      <c r="BM189" s="262"/>
      <c r="BN189" s="253"/>
      <c r="BO189" s="254"/>
      <c r="BP189" s="255"/>
      <c r="BQ189" s="262"/>
      <c r="BR189" s="253"/>
      <c r="BS189" s="254"/>
      <c r="BT189" s="255"/>
      <c r="BU189" s="262"/>
      <c r="BV189" s="253"/>
      <c r="BW189" s="254"/>
      <c r="BX189" s="255"/>
      <c r="BY189" s="262"/>
      <c r="BZ189" s="253"/>
      <c r="CA189" s="254"/>
      <c r="CB189" s="255"/>
      <c r="CC189" s="262"/>
      <c r="CD189" s="253"/>
      <c r="CE189" s="254"/>
      <c r="CF189" s="255"/>
      <c r="CG189" s="262"/>
      <c r="CH189" s="253"/>
      <c r="CI189" s="254"/>
      <c r="CJ189" s="255"/>
      <c r="CK189" s="262"/>
      <c r="CL189" s="253"/>
      <c r="CM189" s="254"/>
      <c r="CN189" s="255"/>
      <c r="CO189" s="262"/>
      <c r="CP189" s="253"/>
      <c r="CQ189" s="254"/>
      <c r="CR189" s="255"/>
      <c r="CS189" s="262"/>
      <c r="CT189" s="253"/>
      <c r="CU189" s="254"/>
      <c r="CV189" s="255"/>
      <c r="CW189" s="262"/>
      <c r="CX189" s="253"/>
      <c r="CY189" s="254"/>
      <c r="CZ189" s="255"/>
      <c r="DA189" s="262"/>
      <c r="DB189" s="253"/>
      <c r="DC189" s="254"/>
      <c r="DD189" s="255"/>
      <c r="DE189" s="262"/>
      <c r="DF189" s="253"/>
      <c r="DG189" s="254"/>
      <c r="DH189" s="255"/>
      <c r="DI189" s="262"/>
      <c r="DJ189" s="253"/>
      <c r="DK189" s="254"/>
      <c r="DL189" s="255"/>
      <c r="DM189" s="262"/>
      <c r="DN189" s="253"/>
      <c r="DO189" s="254"/>
      <c r="DP189" s="255"/>
      <c r="DQ189" s="262"/>
      <c r="DR189" s="253"/>
      <c r="DS189" s="254"/>
      <c r="DT189" s="255"/>
      <c r="DU189" s="262"/>
      <c r="DV189" s="253"/>
      <c r="DW189" s="254"/>
      <c r="DX189" s="255"/>
      <c r="DY189" s="262"/>
      <c r="DZ189" s="253"/>
      <c r="EA189" s="254"/>
      <c r="EB189" s="255"/>
      <c r="EC189" s="262"/>
      <c r="ED189" s="253"/>
      <c r="EE189" s="254"/>
      <c r="EF189" s="255"/>
      <c r="EG189" s="262"/>
      <c r="EH189" s="253"/>
      <c r="EI189" s="254"/>
      <c r="EJ189" s="255"/>
      <c r="EK189" s="262"/>
      <c r="EL189" s="253"/>
      <c r="EM189" s="254"/>
      <c r="EN189" s="255"/>
      <c r="EO189" s="262"/>
      <c r="EP189" s="253"/>
      <c r="EQ189" s="254"/>
      <c r="ER189" s="255"/>
      <c r="ES189" s="262"/>
      <c r="ET189" s="253"/>
      <c r="EU189" s="254"/>
      <c r="EV189" s="255"/>
      <c r="EW189" s="262"/>
      <c r="EX189" s="253"/>
      <c r="EY189" s="254"/>
      <c r="EZ189" s="255"/>
      <c r="FA189" s="262"/>
      <c r="FB189" s="253"/>
      <c r="FC189" s="254"/>
      <c r="FD189" s="255"/>
      <c r="FE189" s="262"/>
      <c r="FF189" s="253"/>
      <c r="FG189" s="254"/>
      <c r="FH189" s="255"/>
      <c r="FI189" s="262"/>
      <c r="FJ189" s="253"/>
      <c r="FK189" s="254"/>
      <c r="FL189" s="255"/>
      <c r="FM189" s="262"/>
      <c r="FN189" s="253"/>
      <c r="FO189" s="254"/>
      <c r="FP189" s="255"/>
      <c r="FQ189" s="262"/>
      <c r="FR189" s="253"/>
      <c r="FS189" s="254"/>
      <c r="FT189" s="255"/>
      <c r="FU189" s="262"/>
      <c r="FV189" s="253"/>
      <c r="FW189" s="254"/>
      <c r="FX189" s="255"/>
      <c r="FY189" s="262"/>
      <c r="FZ189" s="253"/>
      <c r="GA189" s="254"/>
      <c r="GB189" s="255"/>
      <c r="GC189" s="262"/>
      <c r="GD189" s="253"/>
      <c r="GE189" s="254"/>
      <c r="GF189" s="255"/>
      <c r="GG189" s="262"/>
      <c r="GH189" s="253"/>
      <c r="GI189" s="254"/>
      <c r="GJ189" s="255"/>
      <c r="GK189" s="262"/>
      <c r="GL189" s="253"/>
      <c r="GM189" s="254"/>
      <c r="GN189" s="255"/>
      <c r="GO189" s="262"/>
      <c r="GP189" s="253"/>
      <c r="GQ189" s="254"/>
      <c r="GR189" s="255"/>
      <c r="GS189" s="262"/>
      <c r="GT189" s="253"/>
      <c r="GU189" s="254"/>
      <c r="GV189" s="255"/>
      <c r="GW189" s="262"/>
      <c r="GX189" s="253"/>
      <c r="GY189" s="254"/>
      <c r="GZ189" s="255"/>
      <c r="HA189" s="262"/>
      <c r="HB189" s="253"/>
      <c r="HC189" s="254"/>
      <c r="HD189" s="255"/>
      <c r="HE189" s="262"/>
      <c r="HF189" s="253"/>
      <c r="HG189" s="254"/>
      <c r="HH189" s="255"/>
      <c r="HI189" s="262"/>
      <c r="HJ189" s="253"/>
      <c r="HK189" s="254"/>
      <c r="HL189" s="255"/>
      <c r="HM189" s="262"/>
      <c r="HN189" s="253"/>
      <c r="HO189" s="254"/>
      <c r="HP189" s="255"/>
      <c r="HQ189" s="262"/>
      <c r="HR189" s="253"/>
      <c r="HS189" s="254"/>
      <c r="HT189" s="255"/>
      <c r="HU189" s="262"/>
      <c r="HV189" s="253"/>
      <c r="HW189" s="254"/>
      <c r="HX189" s="255"/>
      <c r="HY189" s="262"/>
      <c r="HZ189" s="253"/>
      <c r="IA189" s="254"/>
      <c r="IB189" s="255"/>
      <c r="IC189" s="262"/>
      <c r="ID189" s="253"/>
      <c r="IE189" s="254"/>
      <c r="IF189" s="255"/>
      <c r="IG189" s="262"/>
      <c r="IH189" s="253"/>
      <c r="II189" s="254"/>
      <c r="IJ189" s="255"/>
    </row>
    <row r="190" spans="1:244" s="263" customFormat="1" ht="21.75" customHeight="1" x14ac:dyDescent="0.5">
      <c r="A190" s="158"/>
      <c r="B190" s="242"/>
      <c r="C190" s="260" t="s">
        <v>222</v>
      </c>
      <c r="D190" s="193"/>
      <c r="E190" s="261" t="s">
        <v>220</v>
      </c>
      <c r="F190" s="259"/>
      <c r="G190" s="239">
        <f t="shared" si="15"/>
        <v>0</v>
      </c>
      <c r="H190" s="259"/>
      <c r="I190" s="240">
        <f t="shared" si="16"/>
        <v>0</v>
      </c>
      <c r="J190" s="240">
        <f t="shared" si="18"/>
        <v>0</v>
      </c>
      <c r="K190" s="164"/>
      <c r="L190" s="121"/>
    </row>
    <row r="191" spans="1:244" s="121" customFormat="1" ht="21.75" customHeight="1" thickBot="1" x14ac:dyDescent="0.55000000000000004">
      <c r="A191" s="158"/>
      <c r="B191" s="242"/>
      <c r="C191" s="260" t="s">
        <v>223</v>
      </c>
      <c r="D191" s="193"/>
      <c r="E191" s="261" t="s">
        <v>220</v>
      </c>
      <c r="F191" s="259"/>
      <c r="G191" s="239">
        <f t="shared" si="15"/>
        <v>0</v>
      </c>
      <c r="H191" s="259"/>
      <c r="I191" s="240">
        <f t="shared" si="16"/>
        <v>0</v>
      </c>
      <c r="J191" s="240">
        <f t="shared" si="18"/>
        <v>0</v>
      </c>
      <c r="K191" s="164"/>
      <c r="L191" s="264"/>
    </row>
    <row r="192" spans="1:244" ht="22.5" thickBot="1" x14ac:dyDescent="0.55000000000000004">
      <c r="A192" s="265"/>
      <c r="B192" s="266"/>
      <c r="C192" s="267" t="s">
        <v>224</v>
      </c>
      <c r="D192" s="268"/>
      <c r="E192" s="269"/>
      <c r="F192" s="270"/>
      <c r="G192" s="271">
        <f>SUM(G162:G191)</f>
        <v>0</v>
      </c>
      <c r="H192" s="272"/>
      <c r="I192" s="271">
        <f>SUM(I162:I191)</f>
        <v>0</v>
      </c>
      <c r="J192" s="271">
        <f>SUM(J162:J191)</f>
        <v>0</v>
      </c>
      <c r="K192" s="273"/>
    </row>
    <row r="193" spans="1:11" s="250" customFormat="1" ht="21.75" customHeight="1" x14ac:dyDescent="0.25">
      <c r="A193" s="223">
        <v>4</v>
      </c>
      <c r="B193" s="224"/>
      <c r="C193" s="274" t="s">
        <v>225</v>
      </c>
      <c r="D193" s="275"/>
      <c r="E193" s="226"/>
      <c r="F193" s="227"/>
      <c r="G193" s="227"/>
      <c r="H193" s="227"/>
      <c r="I193" s="228"/>
      <c r="J193" s="228"/>
      <c r="K193" s="276"/>
    </row>
    <row r="194" spans="1:11" s="250" customFormat="1" ht="21.75" customHeight="1" x14ac:dyDescent="0.5">
      <c r="A194" s="158"/>
      <c r="B194" s="230">
        <v>4.0999999999999996</v>
      </c>
      <c r="C194" s="252" t="s">
        <v>226</v>
      </c>
      <c r="D194" s="253"/>
      <c r="E194" s="254"/>
      <c r="F194" s="251"/>
      <c r="G194" s="254"/>
      <c r="H194" s="251"/>
      <c r="I194" s="252"/>
      <c r="J194" s="253"/>
      <c r="K194" s="254"/>
    </row>
    <row r="195" spans="1:11" s="192" customFormat="1" ht="21.75" customHeight="1" x14ac:dyDescent="0.5">
      <c r="A195" s="158"/>
      <c r="B195" s="165"/>
      <c r="C195" s="262" t="s">
        <v>227</v>
      </c>
      <c r="D195" s="277"/>
      <c r="E195" s="254" t="s">
        <v>228</v>
      </c>
      <c r="F195" s="278"/>
      <c r="G195" s="240">
        <f t="shared" ref="G195:G200" si="19">F195*D195</f>
        <v>0</v>
      </c>
      <c r="H195" s="193"/>
      <c r="I195" s="240">
        <f t="shared" ref="I195:I200" si="20">H195*D195</f>
        <v>0</v>
      </c>
      <c r="J195" s="240">
        <f t="shared" ref="J195:J200" si="21">I195+G195</f>
        <v>0</v>
      </c>
      <c r="K195" s="254"/>
    </row>
    <row r="196" spans="1:11" s="192" customFormat="1" ht="21.75" customHeight="1" x14ac:dyDescent="0.5">
      <c r="A196" s="158"/>
      <c r="B196" s="165"/>
      <c r="C196" s="262" t="s">
        <v>229</v>
      </c>
      <c r="D196" s="277"/>
      <c r="E196" s="254" t="s">
        <v>228</v>
      </c>
      <c r="F196" s="278"/>
      <c r="G196" s="240">
        <f t="shared" si="19"/>
        <v>0</v>
      </c>
      <c r="H196" s="193"/>
      <c r="I196" s="240">
        <f t="shared" si="20"/>
        <v>0</v>
      </c>
      <c r="J196" s="240">
        <f t="shared" si="21"/>
        <v>0</v>
      </c>
      <c r="K196" s="254"/>
    </row>
    <row r="197" spans="1:11" s="250" customFormat="1" x14ac:dyDescent="0.5">
      <c r="A197" s="158"/>
      <c r="B197" s="165"/>
      <c r="C197" s="262" t="s">
        <v>230</v>
      </c>
      <c r="D197" s="277"/>
      <c r="E197" s="254" t="s">
        <v>228</v>
      </c>
      <c r="F197" s="278"/>
      <c r="G197" s="240">
        <f t="shared" si="19"/>
        <v>0</v>
      </c>
      <c r="H197" s="193"/>
      <c r="I197" s="240">
        <f t="shared" si="20"/>
        <v>0</v>
      </c>
      <c r="J197" s="240">
        <f t="shared" si="21"/>
        <v>0</v>
      </c>
      <c r="K197" s="254"/>
    </row>
    <row r="198" spans="1:11" s="250" customFormat="1" x14ac:dyDescent="0.5">
      <c r="A198" s="158"/>
      <c r="B198" s="165"/>
      <c r="C198" s="262" t="s">
        <v>231</v>
      </c>
      <c r="D198" s="277"/>
      <c r="E198" s="254" t="s">
        <v>228</v>
      </c>
      <c r="F198" s="278"/>
      <c r="G198" s="240">
        <f t="shared" si="19"/>
        <v>0</v>
      </c>
      <c r="H198" s="193"/>
      <c r="I198" s="240">
        <f t="shared" si="20"/>
        <v>0</v>
      </c>
      <c r="J198" s="240">
        <f t="shared" si="21"/>
        <v>0</v>
      </c>
      <c r="K198" s="254"/>
    </row>
    <row r="199" spans="1:11" s="250" customFormat="1" x14ac:dyDescent="0.5">
      <c r="A199" s="158"/>
      <c r="B199" s="165"/>
      <c r="C199" s="262" t="s">
        <v>232</v>
      </c>
      <c r="D199" s="277"/>
      <c r="E199" s="254" t="s">
        <v>228</v>
      </c>
      <c r="F199" s="278"/>
      <c r="G199" s="240">
        <f t="shared" si="19"/>
        <v>0</v>
      </c>
      <c r="H199" s="193"/>
      <c r="I199" s="240">
        <f t="shared" si="20"/>
        <v>0</v>
      </c>
      <c r="J199" s="240">
        <f t="shared" si="21"/>
        <v>0</v>
      </c>
      <c r="K199" s="254"/>
    </row>
    <row r="200" spans="1:11" s="250" customFormat="1" x14ac:dyDescent="0.5">
      <c r="A200" s="158"/>
      <c r="B200" s="165"/>
      <c r="C200" s="262" t="s">
        <v>233</v>
      </c>
      <c r="D200" s="277"/>
      <c r="E200" s="254" t="s">
        <v>228</v>
      </c>
      <c r="F200" s="278"/>
      <c r="G200" s="240">
        <f t="shared" si="19"/>
        <v>0</v>
      </c>
      <c r="H200" s="193"/>
      <c r="I200" s="240">
        <f t="shared" si="20"/>
        <v>0</v>
      </c>
      <c r="J200" s="240">
        <f t="shared" si="21"/>
        <v>0</v>
      </c>
      <c r="K200" s="254"/>
    </row>
    <row r="201" spans="1:11" s="250" customFormat="1" x14ac:dyDescent="0.25">
      <c r="A201" s="158"/>
      <c r="B201" s="230">
        <v>4.2</v>
      </c>
      <c r="C201" s="180" t="s">
        <v>234</v>
      </c>
      <c r="D201" s="239"/>
      <c r="E201" s="233"/>
      <c r="F201" s="239"/>
      <c r="G201" s="240"/>
      <c r="H201" s="239"/>
      <c r="I201" s="240"/>
      <c r="J201" s="240"/>
      <c r="K201" s="164"/>
    </row>
    <row r="202" spans="1:11" s="250" customFormat="1" x14ac:dyDescent="0.5">
      <c r="A202" s="158"/>
      <c r="B202" s="279"/>
      <c r="C202" s="262" t="s">
        <v>235</v>
      </c>
      <c r="D202" s="277"/>
      <c r="E202" s="258"/>
      <c r="F202" s="278"/>
      <c r="G202" s="280"/>
      <c r="H202" s="281"/>
      <c r="I202" s="280"/>
      <c r="J202" s="280"/>
      <c r="K202" s="282"/>
    </row>
    <row r="203" spans="1:11" s="250" customFormat="1" x14ac:dyDescent="0.5">
      <c r="A203" s="158"/>
      <c r="B203" s="165"/>
      <c r="C203" s="262" t="s">
        <v>236</v>
      </c>
      <c r="D203" s="277"/>
      <c r="E203" s="258" t="s">
        <v>237</v>
      </c>
      <c r="F203" s="278"/>
      <c r="G203" s="240">
        <f>F203*D203</f>
        <v>0</v>
      </c>
      <c r="H203" s="281"/>
      <c r="I203" s="240">
        <f>H203*D203</f>
        <v>0</v>
      </c>
      <c r="J203" s="240">
        <f>I203+G203</f>
        <v>0</v>
      </c>
      <c r="K203" s="282"/>
    </row>
    <row r="204" spans="1:11" s="250" customFormat="1" x14ac:dyDescent="0.5">
      <c r="A204" s="158"/>
      <c r="B204" s="165"/>
      <c r="C204" s="262" t="s">
        <v>238</v>
      </c>
      <c r="D204" s="277"/>
      <c r="E204" s="258" t="s">
        <v>237</v>
      </c>
      <c r="F204" s="278"/>
      <c r="G204" s="240">
        <f t="shared" ref="G204:G238" si="22">F204*D204</f>
        <v>0</v>
      </c>
      <c r="H204" s="281"/>
      <c r="I204" s="240">
        <f t="shared" ref="I204:I234" si="23">H204*D204</f>
        <v>0</v>
      </c>
      <c r="J204" s="240">
        <f t="shared" ref="J204:J234" si="24">I204+G204</f>
        <v>0</v>
      </c>
      <c r="K204" s="282"/>
    </row>
    <row r="205" spans="1:11" s="250" customFormat="1" x14ac:dyDescent="0.5">
      <c r="A205" s="158"/>
      <c r="B205" s="165"/>
      <c r="C205" s="262" t="s">
        <v>239</v>
      </c>
      <c r="D205" s="277"/>
      <c r="E205" s="258" t="s">
        <v>237</v>
      </c>
      <c r="F205" s="278"/>
      <c r="G205" s="240">
        <f t="shared" si="22"/>
        <v>0</v>
      </c>
      <c r="H205" s="281"/>
      <c r="I205" s="240">
        <f t="shared" si="23"/>
        <v>0</v>
      </c>
      <c r="J205" s="240">
        <f t="shared" si="24"/>
        <v>0</v>
      </c>
      <c r="K205" s="164"/>
    </row>
    <row r="206" spans="1:11" s="250" customFormat="1" x14ac:dyDescent="0.5">
      <c r="A206" s="158"/>
      <c r="B206" s="165"/>
      <c r="C206" s="262" t="s">
        <v>240</v>
      </c>
      <c r="D206" s="277"/>
      <c r="E206" s="258" t="s">
        <v>237</v>
      </c>
      <c r="F206" s="278"/>
      <c r="G206" s="240">
        <f t="shared" si="22"/>
        <v>0</v>
      </c>
      <c r="H206" s="281"/>
      <c r="I206" s="240">
        <f t="shared" si="23"/>
        <v>0</v>
      </c>
      <c r="J206" s="240">
        <f t="shared" si="24"/>
        <v>0</v>
      </c>
      <c r="K206" s="164"/>
    </row>
    <row r="207" spans="1:11" s="250" customFormat="1" x14ac:dyDescent="0.5">
      <c r="A207" s="158"/>
      <c r="B207" s="165"/>
      <c r="C207" s="243" t="s">
        <v>241</v>
      </c>
      <c r="D207" s="277"/>
      <c r="E207" s="258" t="s">
        <v>242</v>
      </c>
      <c r="F207" s="278"/>
      <c r="G207" s="240">
        <f t="shared" si="22"/>
        <v>0</v>
      </c>
      <c r="H207" s="278"/>
      <c r="I207" s="240">
        <f t="shared" si="23"/>
        <v>0</v>
      </c>
      <c r="J207" s="240">
        <f t="shared" si="24"/>
        <v>0</v>
      </c>
      <c r="K207" s="164"/>
    </row>
    <row r="208" spans="1:11" s="250" customFormat="1" x14ac:dyDescent="0.5">
      <c r="A208" s="158"/>
      <c r="B208" s="165"/>
      <c r="C208" s="243" t="s">
        <v>243</v>
      </c>
      <c r="D208" s="277"/>
      <c r="E208" s="258" t="s">
        <v>242</v>
      </c>
      <c r="F208" s="278"/>
      <c r="G208" s="240">
        <f t="shared" si="22"/>
        <v>0</v>
      </c>
      <c r="H208" s="278"/>
      <c r="I208" s="240">
        <f t="shared" si="23"/>
        <v>0</v>
      </c>
      <c r="J208" s="240">
        <f t="shared" si="24"/>
        <v>0</v>
      </c>
      <c r="K208" s="164"/>
    </row>
    <row r="209" spans="1:11" s="250" customFormat="1" x14ac:dyDescent="0.5">
      <c r="A209" s="158"/>
      <c r="B209" s="165"/>
      <c r="C209" s="262" t="s">
        <v>244</v>
      </c>
      <c r="D209" s="277"/>
      <c r="E209" s="258"/>
      <c r="F209" s="278"/>
      <c r="G209" s="240"/>
      <c r="H209" s="281"/>
      <c r="I209" s="240"/>
      <c r="J209" s="240"/>
      <c r="K209" s="164"/>
    </row>
    <row r="210" spans="1:11" s="250" customFormat="1" x14ac:dyDescent="0.5">
      <c r="A210" s="158"/>
      <c r="B210" s="165"/>
      <c r="C210" s="262" t="s">
        <v>238</v>
      </c>
      <c r="D210" s="277"/>
      <c r="E210" s="258" t="s">
        <v>237</v>
      </c>
      <c r="F210" s="278"/>
      <c r="G210" s="240">
        <f t="shared" si="22"/>
        <v>0</v>
      </c>
      <c r="H210" s="281"/>
      <c r="I210" s="240">
        <f t="shared" si="23"/>
        <v>0</v>
      </c>
      <c r="J210" s="240">
        <f t="shared" si="24"/>
        <v>0</v>
      </c>
      <c r="K210" s="164"/>
    </row>
    <row r="211" spans="1:11" s="250" customFormat="1" x14ac:dyDescent="0.5">
      <c r="A211" s="158"/>
      <c r="B211" s="165"/>
      <c r="C211" s="243" t="s">
        <v>245</v>
      </c>
      <c r="D211" s="277"/>
      <c r="E211" s="258" t="s">
        <v>242</v>
      </c>
      <c r="F211" s="278"/>
      <c r="G211" s="240">
        <f t="shared" si="22"/>
        <v>0</v>
      </c>
      <c r="H211" s="281"/>
      <c r="I211" s="240">
        <f t="shared" si="23"/>
        <v>0</v>
      </c>
      <c r="J211" s="240">
        <f t="shared" si="24"/>
        <v>0</v>
      </c>
      <c r="K211" s="164"/>
    </row>
    <row r="212" spans="1:11" s="250" customFormat="1" x14ac:dyDescent="0.5">
      <c r="A212" s="158"/>
      <c r="B212" s="230">
        <v>4.3</v>
      </c>
      <c r="C212" s="137" t="s">
        <v>246</v>
      </c>
      <c r="D212" s="277"/>
      <c r="E212" s="258"/>
      <c r="F212" s="278"/>
      <c r="G212" s="240"/>
      <c r="H212" s="143"/>
      <c r="I212" s="240"/>
      <c r="J212" s="240"/>
      <c r="K212" s="164"/>
    </row>
    <row r="213" spans="1:11" s="250" customFormat="1" x14ac:dyDescent="0.5">
      <c r="A213" s="158"/>
      <c r="B213" s="283"/>
      <c r="C213" s="243" t="s">
        <v>247</v>
      </c>
      <c r="D213" s="277"/>
      <c r="E213" s="258"/>
      <c r="F213" s="278"/>
      <c r="G213" s="240"/>
      <c r="H213" s="143"/>
      <c r="I213" s="240"/>
      <c r="J213" s="240"/>
      <c r="K213" s="164"/>
    </row>
    <row r="214" spans="1:11" s="250" customFormat="1" x14ac:dyDescent="0.5">
      <c r="A214" s="158"/>
      <c r="B214" s="283"/>
      <c r="C214" s="243" t="s">
        <v>248</v>
      </c>
      <c r="D214" s="277"/>
      <c r="E214" s="258" t="s">
        <v>237</v>
      </c>
      <c r="F214" s="278"/>
      <c r="G214" s="240">
        <f t="shared" si="22"/>
        <v>0</v>
      </c>
      <c r="H214" s="193"/>
      <c r="I214" s="240">
        <f t="shared" si="23"/>
        <v>0</v>
      </c>
      <c r="J214" s="240">
        <f t="shared" si="24"/>
        <v>0</v>
      </c>
      <c r="K214" s="164"/>
    </row>
    <row r="215" spans="1:11" s="250" customFormat="1" x14ac:dyDescent="0.5">
      <c r="A215" s="158"/>
      <c r="B215" s="283"/>
      <c r="C215" s="243" t="s">
        <v>249</v>
      </c>
      <c r="D215" s="277"/>
      <c r="E215" s="258" t="s">
        <v>237</v>
      </c>
      <c r="F215" s="278"/>
      <c r="G215" s="240">
        <f t="shared" si="22"/>
        <v>0</v>
      </c>
      <c r="H215" s="193"/>
      <c r="I215" s="240">
        <f t="shared" si="23"/>
        <v>0</v>
      </c>
      <c r="J215" s="240">
        <f t="shared" si="24"/>
        <v>0</v>
      </c>
      <c r="K215" s="164"/>
    </row>
    <row r="216" spans="1:11" s="250" customFormat="1" x14ac:dyDescent="0.5">
      <c r="A216" s="158"/>
      <c r="B216" s="165"/>
      <c r="C216" s="243" t="s">
        <v>241</v>
      </c>
      <c r="D216" s="277"/>
      <c r="E216" s="258" t="s">
        <v>242</v>
      </c>
      <c r="F216" s="278"/>
      <c r="G216" s="240">
        <f t="shared" si="22"/>
        <v>0</v>
      </c>
      <c r="H216" s="278"/>
      <c r="I216" s="240">
        <f t="shared" si="23"/>
        <v>0</v>
      </c>
      <c r="J216" s="240">
        <f t="shared" si="24"/>
        <v>0</v>
      </c>
      <c r="K216" s="164"/>
    </row>
    <row r="217" spans="1:11" s="250" customFormat="1" x14ac:dyDescent="0.5">
      <c r="A217" s="158"/>
      <c r="B217" s="165"/>
      <c r="C217" s="243" t="s">
        <v>243</v>
      </c>
      <c r="D217" s="277"/>
      <c r="E217" s="258" t="s">
        <v>242</v>
      </c>
      <c r="F217" s="278"/>
      <c r="G217" s="240">
        <f t="shared" si="22"/>
        <v>0</v>
      </c>
      <c r="H217" s="278"/>
      <c r="I217" s="240">
        <f t="shared" si="23"/>
        <v>0</v>
      </c>
      <c r="J217" s="240">
        <f t="shared" si="24"/>
        <v>0</v>
      </c>
      <c r="K217" s="164"/>
    </row>
    <row r="218" spans="1:11" s="250" customFormat="1" x14ac:dyDescent="0.5">
      <c r="A218" s="158"/>
      <c r="B218" s="165"/>
      <c r="C218" s="243" t="s">
        <v>250</v>
      </c>
      <c r="D218" s="277"/>
      <c r="E218" s="258"/>
      <c r="F218" s="278"/>
      <c r="G218" s="240"/>
      <c r="H218" s="193"/>
      <c r="I218" s="240"/>
      <c r="J218" s="240"/>
      <c r="K218" s="164"/>
    </row>
    <row r="219" spans="1:11" s="250" customFormat="1" x14ac:dyDescent="0.5">
      <c r="A219" s="158"/>
      <c r="B219" s="165"/>
      <c r="C219" s="243" t="s">
        <v>251</v>
      </c>
      <c r="D219" s="277"/>
      <c r="E219" s="258" t="s">
        <v>228</v>
      </c>
      <c r="F219" s="278"/>
      <c r="G219" s="240">
        <f t="shared" si="22"/>
        <v>0</v>
      </c>
      <c r="H219" s="193"/>
      <c r="I219" s="240">
        <f t="shared" si="23"/>
        <v>0</v>
      </c>
      <c r="J219" s="240">
        <f t="shared" si="24"/>
        <v>0</v>
      </c>
      <c r="K219" s="164"/>
    </row>
    <row r="220" spans="1:11" s="250" customFormat="1" x14ac:dyDescent="0.5">
      <c r="A220" s="158"/>
      <c r="B220" s="165"/>
      <c r="C220" s="243" t="s">
        <v>252</v>
      </c>
      <c r="D220" s="277"/>
      <c r="E220" s="258" t="s">
        <v>228</v>
      </c>
      <c r="F220" s="278"/>
      <c r="G220" s="240">
        <f t="shared" si="22"/>
        <v>0</v>
      </c>
      <c r="H220" s="193"/>
      <c r="I220" s="240">
        <f t="shared" si="23"/>
        <v>0</v>
      </c>
      <c r="J220" s="240">
        <f t="shared" si="24"/>
        <v>0</v>
      </c>
      <c r="K220" s="164"/>
    </row>
    <row r="221" spans="1:11" s="250" customFormat="1" x14ac:dyDescent="0.5">
      <c r="A221" s="158"/>
      <c r="B221" s="165"/>
      <c r="C221" s="243" t="s">
        <v>253</v>
      </c>
      <c r="D221" s="277"/>
      <c r="E221" s="258"/>
      <c r="F221" s="278"/>
      <c r="G221" s="240"/>
      <c r="H221" s="193"/>
      <c r="I221" s="240"/>
      <c r="J221" s="240"/>
      <c r="K221" s="164"/>
    </row>
    <row r="222" spans="1:11" s="250" customFormat="1" x14ac:dyDescent="0.5">
      <c r="A222" s="158"/>
      <c r="B222" s="165"/>
      <c r="C222" s="243" t="s">
        <v>254</v>
      </c>
      <c r="D222" s="277"/>
      <c r="E222" s="258" t="s">
        <v>228</v>
      </c>
      <c r="F222" s="278"/>
      <c r="G222" s="240">
        <f t="shared" si="22"/>
        <v>0</v>
      </c>
      <c r="H222" s="193"/>
      <c r="I222" s="240">
        <f t="shared" si="23"/>
        <v>0</v>
      </c>
      <c r="J222" s="240">
        <f t="shared" si="24"/>
        <v>0</v>
      </c>
      <c r="K222" s="164"/>
    </row>
    <row r="223" spans="1:11" s="250" customFormat="1" x14ac:dyDescent="0.5">
      <c r="A223" s="158"/>
      <c r="B223" s="165"/>
      <c r="C223" s="243" t="s">
        <v>255</v>
      </c>
      <c r="D223" s="277"/>
      <c r="E223" s="258"/>
      <c r="F223" s="278"/>
      <c r="G223" s="240"/>
      <c r="H223" s="193"/>
      <c r="I223" s="240"/>
      <c r="J223" s="240"/>
      <c r="K223" s="164"/>
    </row>
    <row r="224" spans="1:11" s="250" customFormat="1" x14ac:dyDescent="0.5">
      <c r="A224" s="158"/>
      <c r="B224" s="165"/>
      <c r="C224" s="243" t="s">
        <v>248</v>
      </c>
      <c r="D224" s="277"/>
      <c r="E224" s="258" t="s">
        <v>228</v>
      </c>
      <c r="F224" s="278"/>
      <c r="G224" s="240">
        <f t="shared" si="22"/>
        <v>0</v>
      </c>
      <c r="H224" s="193"/>
      <c r="I224" s="240">
        <f t="shared" si="23"/>
        <v>0</v>
      </c>
      <c r="J224" s="240">
        <f t="shared" si="24"/>
        <v>0</v>
      </c>
      <c r="K224" s="164"/>
    </row>
    <row r="225" spans="1:11" s="250" customFormat="1" x14ac:dyDescent="0.5">
      <c r="A225" s="158"/>
      <c r="B225" s="165"/>
      <c r="C225" s="243" t="s">
        <v>256</v>
      </c>
      <c r="D225" s="277"/>
      <c r="E225" s="258" t="s">
        <v>228</v>
      </c>
      <c r="F225" s="278"/>
      <c r="G225" s="240">
        <f t="shared" si="22"/>
        <v>0</v>
      </c>
      <c r="H225" s="193"/>
      <c r="I225" s="240">
        <f t="shared" si="23"/>
        <v>0</v>
      </c>
      <c r="J225" s="240">
        <f t="shared" si="24"/>
        <v>0</v>
      </c>
      <c r="K225" s="164"/>
    </row>
    <row r="226" spans="1:11" s="250" customFormat="1" x14ac:dyDescent="0.5">
      <c r="A226" s="158"/>
      <c r="B226" s="165"/>
      <c r="C226" s="243" t="s">
        <v>257</v>
      </c>
      <c r="D226" s="277"/>
      <c r="E226" s="258" t="s">
        <v>242</v>
      </c>
      <c r="F226" s="278"/>
      <c r="G226" s="240">
        <f t="shared" si="22"/>
        <v>0</v>
      </c>
      <c r="H226" s="193"/>
      <c r="I226" s="240">
        <f t="shared" si="23"/>
        <v>0</v>
      </c>
      <c r="J226" s="240">
        <f t="shared" si="24"/>
        <v>0</v>
      </c>
      <c r="K226" s="164"/>
    </row>
    <row r="227" spans="1:11" s="250" customFormat="1" x14ac:dyDescent="0.5">
      <c r="A227" s="158"/>
      <c r="B227" s="165"/>
      <c r="C227" s="243" t="s">
        <v>258</v>
      </c>
      <c r="D227" s="277"/>
      <c r="E227" s="258"/>
      <c r="F227" s="278"/>
      <c r="G227" s="240"/>
      <c r="H227" s="193"/>
      <c r="I227" s="240"/>
      <c r="J227" s="240"/>
      <c r="K227" s="164"/>
    </row>
    <row r="228" spans="1:11" s="250" customFormat="1" x14ac:dyDescent="0.25">
      <c r="A228" s="158"/>
      <c r="B228" s="230">
        <v>4.4000000000000004</v>
      </c>
      <c r="C228" s="180" t="s">
        <v>259</v>
      </c>
      <c r="D228" s="239"/>
      <c r="E228" s="233"/>
      <c r="F228" s="239"/>
      <c r="G228" s="240"/>
      <c r="H228" s="239"/>
      <c r="I228" s="240"/>
      <c r="J228" s="240"/>
      <c r="K228" s="164"/>
    </row>
    <row r="229" spans="1:11" s="250" customFormat="1" x14ac:dyDescent="0.25">
      <c r="A229" s="158"/>
      <c r="B229" s="165"/>
      <c r="C229" s="188" t="s">
        <v>260</v>
      </c>
      <c r="D229" s="239"/>
      <c r="E229" s="233"/>
      <c r="F229" s="239"/>
      <c r="G229" s="240"/>
      <c r="H229" s="239"/>
      <c r="I229" s="240"/>
      <c r="J229" s="240"/>
      <c r="K229" s="164"/>
    </row>
    <row r="230" spans="1:11" s="250" customFormat="1" x14ac:dyDescent="0.25">
      <c r="A230" s="158"/>
      <c r="B230" s="165"/>
      <c r="C230" s="188" t="s">
        <v>261</v>
      </c>
      <c r="D230" s="239"/>
      <c r="E230" s="233" t="s">
        <v>200</v>
      </c>
      <c r="F230" s="239"/>
      <c r="G230" s="240">
        <f t="shared" si="22"/>
        <v>0</v>
      </c>
      <c r="H230" s="239"/>
      <c r="I230" s="240">
        <f t="shared" si="23"/>
        <v>0</v>
      </c>
      <c r="J230" s="240">
        <f t="shared" si="24"/>
        <v>0</v>
      </c>
      <c r="K230" s="164"/>
    </row>
    <row r="231" spans="1:11" s="250" customFormat="1" x14ac:dyDescent="0.5">
      <c r="A231" s="158"/>
      <c r="B231" s="165"/>
      <c r="C231" s="243" t="s">
        <v>241</v>
      </c>
      <c r="D231" s="239"/>
      <c r="E231" s="233" t="s">
        <v>262</v>
      </c>
      <c r="F231" s="239"/>
      <c r="G231" s="240">
        <f t="shared" si="22"/>
        <v>0</v>
      </c>
      <c r="H231" s="239"/>
      <c r="I231" s="240">
        <f t="shared" si="23"/>
        <v>0</v>
      </c>
      <c r="J231" s="240">
        <f t="shared" si="24"/>
        <v>0</v>
      </c>
      <c r="K231" s="164"/>
    </row>
    <row r="232" spans="1:11" s="250" customFormat="1" x14ac:dyDescent="0.5">
      <c r="A232" s="158"/>
      <c r="B232" s="165"/>
      <c r="C232" s="243" t="s">
        <v>243</v>
      </c>
      <c r="D232" s="239"/>
      <c r="E232" s="233" t="s">
        <v>262</v>
      </c>
      <c r="F232" s="239"/>
      <c r="G232" s="240">
        <f t="shared" si="22"/>
        <v>0</v>
      </c>
      <c r="H232" s="239"/>
      <c r="I232" s="240">
        <f t="shared" si="23"/>
        <v>0</v>
      </c>
      <c r="J232" s="240">
        <f t="shared" si="24"/>
        <v>0</v>
      </c>
      <c r="K232" s="164"/>
    </row>
    <row r="233" spans="1:11" s="250" customFormat="1" x14ac:dyDescent="0.25">
      <c r="A233" s="158"/>
      <c r="B233" s="165"/>
      <c r="C233" s="188" t="s">
        <v>263</v>
      </c>
      <c r="D233" s="239"/>
      <c r="E233" s="233"/>
      <c r="F233" s="239"/>
      <c r="G233" s="240"/>
      <c r="H233" s="239"/>
      <c r="I233" s="240"/>
      <c r="J233" s="240"/>
      <c r="K233" s="164"/>
    </row>
    <row r="234" spans="1:11" s="250" customFormat="1" x14ac:dyDescent="0.25">
      <c r="A234" s="158"/>
      <c r="B234" s="165"/>
      <c r="C234" s="188" t="s">
        <v>261</v>
      </c>
      <c r="D234" s="239"/>
      <c r="E234" s="233" t="s">
        <v>264</v>
      </c>
      <c r="F234" s="239"/>
      <c r="G234" s="240">
        <f t="shared" si="22"/>
        <v>0</v>
      </c>
      <c r="H234" s="239"/>
      <c r="I234" s="240">
        <f t="shared" si="23"/>
        <v>0</v>
      </c>
      <c r="J234" s="240">
        <f t="shared" si="24"/>
        <v>0</v>
      </c>
      <c r="K234" s="164"/>
    </row>
    <row r="235" spans="1:11" s="250" customFormat="1" x14ac:dyDescent="0.25">
      <c r="A235" s="158"/>
      <c r="B235" s="165"/>
      <c r="C235" s="188" t="s">
        <v>265</v>
      </c>
      <c r="D235" s="239"/>
      <c r="E235" s="233" t="s">
        <v>264</v>
      </c>
      <c r="F235" s="239"/>
      <c r="G235" s="240">
        <f t="shared" si="22"/>
        <v>0</v>
      </c>
      <c r="H235" s="239"/>
      <c r="I235" s="240">
        <f>H235*D235</f>
        <v>0</v>
      </c>
      <c r="J235" s="240">
        <f>I235+G235</f>
        <v>0</v>
      </c>
      <c r="K235" s="164"/>
    </row>
    <row r="236" spans="1:11" s="250" customFormat="1" x14ac:dyDescent="0.25">
      <c r="A236" s="158"/>
      <c r="B236" s="230">
        <v>4.5</v>
      </c>
      <c r="C236" s="180" t="s">
        <v>266</v>
      </c>
      <c r="D236" s="239"/>
      <c r="E236" s="233"/>
      <c r="F236" s="239"/>
      <c r="G236" s="240"/>
      <c r="H236" s="239"/>
      <c r="I236" s="240"/>
      <c r="J236" s="240"/>
      <c r="K236" s="164"/>
    </row>
    <row r="237" spans="1:11" s="250" customFormat="1" x14ac:dyDescent="0.25">
      <c r="A237" s="158"/>
      <c r="B237" s="230"/>
      <c r="C237" s="188" t="s">
        <v>267</v>
      </c>
      <c r="D237" s="239"/>
      <c r="E237" s="233" t="s">
        <v>268</v>
      </c>
      <c r="F237" s="239"/>
      <c r="G237" s="240">
        <f t="shared" si="22"/>
        <v>0</v>
      </c>
      <c r="H237" s="239"/>
      <c r="I237" s="240">
        <f>H237*D237</f>
        <v>0</v>
      </c>
      <c r="J237" s="240">
        <f>I237+G237</f>
        <v>0</v>
      </c>
      <c r="K237" s="164"/>
    </row>
    <row r="238" spans="1:11" s="250" customFormat="1" x14ac:dyDescent="0.25">
      <c r="A238" s="158"/>
      <c r="B238" s="230"/>
      <c r="C238" s="188" t="s">
        <v>269</v>
      </c>
      <c r="D238" s="239"/>
      <c r="E238" s="233" t="s">
        <v>270</v>
      </c>
      <c r="F238" s="239"/>
      <c r="G238" s="240">
        <f t="shared" si="22"/>
        <v>0</v>
      </c>
      <c r="H238" s="239"/>
      <c r="I238" s="240">
        <f>H238*D238</f>
        <v>0</v>
      </c>
      <c r="J238" s="240">
        <f>I238+G238</f>
        <v>0</v>
      </c>
      <c r="K238" s="164"/>
    </row>
    <row r="239" spans="1:11" s="250" customFormat="1" x14ac:dyDescent="0.5">
      <c r="A239" s="158"/>
      <c r="B239" s="165"/>
      <c r="C239" s="243" t="s">
        <v>271</v>
      </c>
      <c r="D239" s="277"/>
      <c r="E239" s="258" t="s">
        <v>228</v>
      </c>
      <c r="F239" s="278"/>
      <c r="G239" s="240">
        <f>F239*D239</f>
        <v>0</v>
      </c>
      <c r="H239" s="193"/>
      <c r="I239" s="240">
        <f>H239*D239</f>
        <v>0</v>
      </c>
      <c r="J239" s="240">
        <f>I239+G239</f>
        <v>0</v>
      </c>
      <c r="K239" s="164"/>
    </row>
    <row r="240" spans="1:11" s="250" customFormat="1" ht="22.5" thickBot="1" x14ac:dyDescent="0.55000000000000004">
      <c r="A240" s="158"/>
      <c r="B240" s="165"/>
      <c r="C240" s="243" t="s">
        <v>257</v>
      </c>
      <c r="D240" s="277"/>
      <c r="E240" s="258" t="s">
        <v>242</v>
      </c>
      <c r="F240" s="278"/>
      <c r="G240" s="240">
        <f>F240*D240</f>
        <v>0</v>
      </c>
      <c r="H240" s="193"/>
      <c r="I240" s="240">
        <f>H240*D240</f>
        <v>0</v>
      </c>
      <c r="J240" s="240">
        <f>I240+G240</f>
        <v>0</v>
      </c>
      <c r="K240" s="164"/>
    </row>
    <row r="241" spans="1:11" s="250" customFormat="1" ht="22.5" thickBot="1" x14ac:dyDescent="0.3">
      <c r="A241" s="284"/>
      <c r="B241" s="285"/>
      <c r="C241" s="286" t="s">
        <v>272</v>
      </c>
      <c r="D241" s="287"/>
      <c r="E241" s="288"/>
      <c r="F241" s="289"/>
      <c r="G241" s="290">
        <f>SUM(G195:G240)</f>
        <v>0</v>
      </c>
      <c r="H241" s="291"/>
      <c r="I241" s="290">
        <f>SUM(I195:I240)</f>
        <v>0</v>
      </c>
      <c r="J241" s="290">
        <f>SUM(J195:J240)</f>
        <v>0</v>
      </c>
      <c r="K241" s="292"/>
    </row>
  </sheetData>
  <mergeCells count="9">
    <mergeCell ref="J4:J5"/>
    <mergeCell ref="K4:K5"/>
    <mergeCell ref="H3:I3"/>
    <mergeCell ref="A4:B5"/>
    <mergeCell ref="C4:C5"/>
    <mergeCell ref="D4:D5"/>
    <mergeCell ref="E4:E5"/>
    <mergeCell ref="F4:G4"/>
    <mergeCell ref="H4:I4"/>
  </mergeCells>
  <pageMargins left="0.7" right="0.7" top="0.75" bottom="0.75" header="0.3" footer="0.3"/>
  <pageSetup paperSize="9" scale="96" orientation="landscape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9CF8-2D12-4B7A-8F75-996107C0AF74}">
  <sheetPr>
    <tabColor rgb="FF0070C0"/>
  </sheetPr>
  <dimension ref="A1:X115"/>
  <sheetViews>
    <sheetView view="pageBreakPreview" zoomScale="110" zoomScaleNormal="100" zoomScaleSheetLayoutView="110" workbookViewId="0">
      <selection activeCell="I7" sqref="I7:V7"/>
    </sheetView>
  </sheetViews>
  <sheetFormatPr defaultColWidth="0" defaultRowHeight="21.75" zeroHeight="1" x14ac:dyDescent="0.5"/>
  <cols>
    <col min="1" max="1" width="5.42578125" style="1" customWidth="1"/>
    <col min="2" max="4" width="4.140625" style="1" customWidth="1"/>
    <col min="5" max="5" width="5.42578125" style="1" customWidth="1"/>
    <col min="6" max="7" width="4.140625" style="1" customWidth="1"/>
    <col min="8" max="8" width="1.42578125" style="1" customWidth="1"/>
    <col min="9" max="9" width="4.28515625" style="1" customWidth="1"/>
    <col min="10" max="10" width="3.42578125" style="1" customWidth="1"/>
    <col min="11" max="13" width="4.140625" style="1" customWidth="1"/>
    <col min="14" max="14" width="8.28515625" style="1" customWidth="1"/>
    <col min="15" max="15" width="8.42578125" style="1" customWidth="1"/>
    <col min="16" max="16" width="0.5703125" style="1" hidden="1"/>
    <col min="17" max="17" width="2" style="1" customWidth="1"/>
    <col min="18" max="22" width="4.140625" style="1" customWidth="1"/>
    <col min="23" max="23" width="1.42578125" style="1" customWidth="1"/>
    <col min="24" max="256" width="0" style="1" hidden="1"/>
    <col min="257" max="257" width="5.42578125" style="1" customWidth="1"/>
    <col min="258" max="260" width="4.140625" style="1" customWidth="1"/>
    <col min="261" max="261" width="5.42578125" style="1" customWidth="1"/>
    <col min="262" max="263" width="4.140625" style="1" customWidth="1"/>
    <col min="264" max="264" width="1.42578125" style="1" customWidth="1"/>
    <col min="265" max="265" width="4.28515625" style="1" customWidth="1"/>
    <col min="266" max="266" width="3.42578125" style="1" customWidth="1"/>
    <col min="267" max="269" width="4.140625" style="1" customWidth="1"/>
    <col min="270" max="270" width="8.28515625" style="1" customWidth="1"/>
    <col min="271" max="271" width="8.42578125" style="1" customWidth="1"/>
    <col min="272" max="272" width="0" style="1" hidden="1"/>
    <col min="273" max="273" width="2" style="1" customWidth="1"/>
    <col min="274" max="278" width="4.140625" style="1" customWidth="1"/>
    <col min="279" max="279" width="1.42578125" style="1" customWidth="1"/>
    <col min="280" max="512" width="0" style="1" hidden="1"/>
    <col min="513" max="513" width="5.42578125" style="1" customWidth="1"/>
    <col min="514" max="516" width="4.140625" style="1" customWidth="1"/>
    <col min="517" max="517" width="5.42578125" style="1" customWidth="1"/>
    <col min="518" max="519" width="4.140625" style="1" customWidth="1"/>
    <col min="520" max="520" width="1.42578125" style="1" customWidth="1"/>
    <col min="521" max="521" width="4.28515625" style="1" customWidth="1"/>
    <col min="522" max="522" width="3.42578125" style="1" customWidth="1"/>
    <col min="523" max="525" width="4.140625" style="1" customWidth="1"/>
    <col min="526" max="526" width="8.28515625" style="1" customWidth="1"/>
    <col min="527" max="527" width="8.42578125" style="1" customWidth="1"/>
    <col min="528" max="528" width="0" style="1" hidden="1"/>
    <col min="529" max="529" width="2" style="1" customWidth="1"/>
    <col min="530" max="534" width="4.140625" style="1" customWidth="1"/>
    <col min="535" max="535" width="1.42578125" style="1" customWidth="1"/>
    <col min="536" max="768" width="0" style="1" hidden="1"/>
    <col min="769" max="769" width="5.42578125" style="1" customWidth="1"/>
    <col min="770" max="772" width="4.140625" style="1" customWidth="1"/>
    <col min="773" max="773" width="5.42578125" style="1" customWidth="1"/>
    <col min="774" max="775" width="4.140625" style="1" customWidth="1"/>
    <col min="776" max="776" width="1.42578125" style="1" customWidth="1"/>
    <col min="777" max="777" width="4.28515625" style="1" customWidth="1"/>
    <col min="778" max="778" width="3.42578125" style="1" customWidth="1"/>
    <col min="779" max="781" width="4.140625" style="1" customWidth="1"/>
    <col min="782" max="782" width="8.28515625" style="1" customWidth="1"/>
    <col min="783" max="783" width="8.42578125" style="1" customWidth="1"/>
    <col min="784" max="784" width="0" style="1" hidden="1"/>
    <col min="785" max="785" width="2" style="1" customWidth="1"/>
    <col min="786" max="790" width="4.140625" style="1" customWidth="1"/>
    <col min="791" max="791" width="1.42578125" style="1" customWidth="1"/>
    <col min="792" max="1024" width="0" style="1" hidden="1"/>
    <col min="1025" max="1025" width="5.42578125" style="1" customWidth="1"/>
    <col min="1026" max="1028" width="4.140625" style="1" customWidth="1"/>
    <col min="1029" max="1029" width="5.42578125" style="1" customWidth="1"/>
    <col min="1030" max="1031" width="4.140625" style="1" customWidth="1"/>
    <col min="1032" max="1032" width="1.42578125" style="1" customWidth="1"/>
    <col min="1033" max="1033" width="4.28515625" style="1" customWidth="1"/>
    <col min="1034" max="1034" width="3.42578125" style="1" customWidth="1"/>
    <col min="1035" max="1037" width="4.140625" style="1" customWidth="1"/>
    <col min="1038" max="1038" width="8.28515625" style="1" customWidth="1"/>
    <col min="1039" max="1039" width="8.42578125" style="1" customWidth="1"/>
    <col min="1040" max="1040" width="0" style="1" hidden="1"/>
    <col min="1041" max="1041" width="2" style="1" customWidth="1"/>
    <col min="1042" max="1046" width="4.140625" style="1" customWidth="1"/>
    <col min="1047" max="1047" width="1.42578125" style="1" customWidth="1"/>
    <col min="1048" max="1280" width="0" style="1" hidden="1"/>
    <col min="1281" max="1281" width="5.42578125" style="1" customWidth="1"/>
    <col min="1282" max="1284" width="4.140625" style="1" customWidth="1"/>
    <col min="1285" max="1285" width="5.42578125" style="1" customWidth="1"/>
    <col min="1286" max="1287" width="4.140625" style="1" customWidth="1"/>
    <col min="1288" max="1288" width="1.42578125" style="1" customWidth="1"/>
    <col min="1289" max="1289" width="4.28515625" style="1" customWidth="1"/>
    <col min="1290" max="1290" width="3.42578125" style="1" customWidth="1"/>
    <col min="1291" max="1293" width="4.140625" style="1" customWidth="1"/>
    <col min="1294" max="1294" width="8.28515625" style="1" customWidth="1"/>
    <col min="1295" max="1295" width="8.42578125" style="1" customWidth="1"/>
    <col min="1296" max="1296" width="0" style="1" hidden="1"/>
    <col min="1297" max="1297" width="2" style="1" customWidth="1"/>
    <col min="1298" max="1302" width="4.140625" style="1" customWidth="1"/>
    <col min="1303" max="1303" width="1.42578125" style="1" customWidth="1"/>
    <col min="1304" max="1536" width="0" style="1" hidden="1"/>
    <col min="1537" max="1537" width="5.42578125" style="1" customWidth="1"/>
    <col min="1538" max="1540" width="4.140625" style="1" customWidth="1"/>
    <col min="1541" max="1541" width="5.42578125" style="1" customWidth="1"/>
    <col min="1542" max="1543" width="4.140625" style="1" customWidth="1"/>
    <col min="1544" max="1544" width="1.42578125" style="1" customWidth="1"/>
    <col min="1545" max="1545" width="4.28515625" style="1" customWidth="1"/>
    <col min="1546" max="1546" width="3.42578125" style="1" customWidth="1"/>
    <col min="1547" max="1549" width="4.140625" style="1" customWidth="1"/>
    <col min="1550" max="1550" width="8.28515625" style="1" customWidth="1"/>
    <col min="1551" max="1551" width="8.42578125" style="1" customWidth="1"/>
    <col min="1552" max="1552" width="0" style="1" hidden="1"/>
    <col min="1553" max="1553" width="2" style="1" customWidth="1"/>
    <col min="1554" max="1558" width="4.140625" style="1" customWidth="1"/>
    <col min="1559" max="1559" width="1.42578125" style="1" customWidth="1"/>
    <col min="1560" max="1792" width="0" style="1" hidden="1"/>
    <col min="1793" max="1793" width="5.42578125" style="1" customWidth="1"/>
    <col min="1794" max="1796" width="4.140625" style="1" customWidth="1"/>
    <col min="1797" max="1797" width="5.42578125" style="1" customWidth="1"/>
    <col min="1798" max="1799" width="4.140625" style="1" customWidth="1"/>
    <col min="1800" max="1800" width="1.42578125" style="1" customWidth="1"/>
    <col min="1801" max="1801" width="4.28515625" style="1" customWidth="1"/>
    <col min="1802" max="1802" width="3.42578125" style="1" customWidth="1"/>
    <col min="1803" max="1805" width="4.140625" style="1" customWidth="1"/>
    <col min="1806" max="1806" width="8.28515625" style="1" customWidth="1"/>
    <col min="1807" max="1807" width="8.42578125" style="1" customWidth="1"/>
    <col min="1808" max="1808" width="0" style="1" hidden="1"/>
    <col min="1809" max="1809" width="2" style="1" customWidth="1"/>
    <col min="1810" max="1814" width="4.140625" style="1" customWidth="1"/>
    <col min="1815" max="1815" width="1.42578125" style="1" customWidth="1"/>
    <col min="1816" max="2048" width="0" style="1" hidden="1"/>
    <col min="2049" max="2049" width="5.42578125" style="1" customWidth="1"/>
    <col min="2050" max="2052" width="4.140625" style="1" customWidth="1"/>
    <col min="2053" max="2053" width="5.42578125" style="1" customWidth="1"/>
    <col min="2054" max="2055" width="4.140625" style="1" customWidth="1"/>
    <col min="2056" max="2056" width="1.42578125" style="1" customWidth="1"/>
    <col min="2057" max="2057" width="4.28515625" style="1" customWidth="1"/>
    <col min="2058" max="2058" width="3.42578125" style="1" customWidth="1"/>
    <col min="2059" max="2061" width="4.140625" style="1" customWidth="1"/>
    <col min="2062" max="2062" width="8.28515625" style="1" customWidth="1"/>
    <col min="2063" max="2063" width="8.42578125" style="1" customWidth="1"/>
    <col min="2064" max="2064" width="0" style="1" hidden="1"/>
    <col min="2065" max="2065" width="2" style="1" customWidth="1"/>
    <col min="2066" max="2070" width="4.140625" style="1" customWidth="1"/>
    <col min="2071" max="2071" width="1.42578125" style="1" customWidth="1"/>
    <col min="2072" max="2304" width="0" style="1" hidden="1"/>
    <col min="2305" max="2305" width="5.42578125" style="1" customWidth="1"/>
    <col min="2306" max="2308" width="4.140625" style="1" customWidth="1"/>
    <col min="2309" max="2309" width="5.42578125" style="1" customWidth="1"/>
    <col min="2310" max="2311" width="4.140625" style="1" customWidth="1"/>
    <col min="2312" max="2312" width="1.42578125" style="1" customWidth="1"/>
    <col min="2313" max="2313" width="4.28515625" style="1" customWidth="1"/>
    <col min="2314" max="2314" width="3.42578125" style="1" customWidth="1"/>
    <col min="2315" max="2317" width="4.140625" style="1" customWidth="1"/>
    <col min="2318" max="2318" width="8.28515625" style="1" customWidth="1"/>
    <col min="2319" max="2319" width="8.42578125" style="1" customWidth="1"/>
    <col min="2320" max="2320" width="0" style="1" hidden="1"/>
    <col min="2321" max="2321" width="2" style="1" customWidth="1"/>
    <col min="2322" max="2326" width="4.140625" style="1" customWidth="1"/>
    <col min="2327" max="2327" width="1.42578125" style="1" customWidth="1"/>
    <col min="2328" max="2560" width="0" style="1" hidden="1"/>
    <col min="2561" max="2561" width="5.42578125" style="1" customWidth="1"/>
    <col min="2562" max="2564" width="4.140625" style="1" customWidth="1"/>
    <col min="2565" max="2565" width="5.42578125" style="1" customWidth="1"/>
    <col min="2566" max="2567" width="4.140625" style="1" customWidth="1"/>
    <col min="2568" max="2568" width="1.42578125" style="1" customWidth="1"/>
    <col min="2569" max="2569" width="4.28515625" style="1" customWidth="1"/>
    <col min="2570" max="2570" width="3.42578125" style="1" customWidth="1"/>
    <col min="2571" max="2573" width="4.140625" style="1" customWidth="1"/>
    <col min="2574" max="2574" width="8.28515625" style="1" customWidth="1"/>
    <col min="2575" max="2575" width="8.42578125" style="1" customWidth="1"/>
    <col min="2576" max="2576" width="0" style="1" hidden="1"/>
    <col min="2577" max="2577" width="2" style="1" customWidth="1"/>
    <col min="2578" max="2582" width="4.140625" style="1" customWidth="1"/>
    <col min="2583" max="2583" width="1.42578125" style="1" customWidth="1"/>
    <col min="2584" max="2816" width="0" style="1" hidden="1"/>
    <col min="2817" max="2817" width="5.42578125" style="1" customWidth="1"/>
    <col min="2818" max="2820" width="4.140625" style="1" customWidth="1"/>
    <col min="2821" max="2821" width="5.42578125" style="1" customWidth="1"/>
    <col min="2822" max="2823" width="4.140625" style="1" customWidth="1"/>
    <col min="2824" max="2824" width="1.42578125" style="1" customWidth="1"/>
    <col min="2825" max="2825" width="4.28515625" style="1" customWidth="1"/>
    <col min="2826" max="2826" width="3.42578125" style="1" customWidth="1"/>
    <col min="2827" max="2829" width="4.140625" style="1" customWidth="1"/>
    <col min="2830" max="2830" width="8.28515625" style="1" customWidth="1"/>
    <col min="2831" max="2831" width="8.42578125" style="1" customWidth="1"/>
    <col min="2832" max="2832" width="0" style="1" hidden="1"/>
    <col min="2833" max="2833" width="2" style="1" customWidth="1"/>
    <col min="2834" max="2838" width="4.140625" style="1" customWidth="1"/>
    <col min="2839" max="2839" width="1.42578125" style="1" customWidth="1"/>
    <col min="2840" max="3072" width="0" style="1" hidden="1"/>
    <col min="3073" max="3073" width="5.42578125" style="1" customWidth="1"/>
    <col min="3074" max="3076" width="4.140625" style="1" customWidth="1"/>
    <col min="3077" max="3077" width="5.42578125" style="1" customWidth="1"/>
    <col min="3078" max="3079" width="4.140625" style="1" customWidth="1"/>
    <col min="3080" max="3080" width="1.42578125" style="1" customWidth="1"/>
    <col min="3081" max="3081" width="4.28515625" style="1" customWidth="1"/>
    <col min="3082" max="3082" width="3.42578125" style="1" customWidth="1"/>
    <col min="3083" max="3085" width="4.140625" style="1" customWidth="1"/>
    <col min="3086" max="3086" width="8.28515625" style="1" customWidth="1"/>
    <col min="3087" max="3087" width="8.42578125" style="1" customWidth="1"/>
    <col min="3088" max="3088" width="0" style="1" hidden="1"/>
    <col min="3089" max="3089" width="2" style="1" customWidth="1"/>
    <col min="3090" max="3094" width="4.140625" style="1" customWidth="1"/>
    <col min="3095" max="3095" width="1.42578125" style="1" customWidth="1"/>
    <col min="3096" max="3328" width="0" style="1" hidden="1"/>
    <col min="3329" max="3329" width="5.42578125" style="1" customWidth="1"/>
    <col min="3330" max="3332" width="4.140625" style="1" customWidth="1"/>
    <col min="3333" max="3333" width="5.42578125" style="1" customWidth="1"/>
    <col min="3334" max="3335" width="4.140625" style="1" customWidth="1"/>
    <col min="3336" max="3336" width="1.42578125" style="1" customWidth="1"/>
    <col min="3337" max="3337" width="4.28515625" style="1" customWidth="1"/>
    <col min="3338" max="3338" width="3.42578125" style="1" customWidth="1"/>
    <col min="3339" max="3341" width="4.140625" style="1" customWidth="1"/>
    <col min="3342" max="3342" width="8.28515625" style="1" customWidth="1"/>
    <col min="3343" max="3343" width="8.42578125" style="1" customWidth="1"/>
    <col min="3344" max="3344" width="0" style="1" hidden="1"/>
    <col min="3345" max="3345" width="2" style="1" customWidth="1"/>
    <col min="3346" max="3350" width="4.140625" style="1" customWidth="1"/>
    <col min="3351" max="3351" width="1.42578125" style="1" customWidth="1"/>
    <col min="3352" max="3584" width="0" style="1" hidden="1"/>
    <col min="3585" max="3585" width="5.42578125" style="1" customWidth="1"/>
    <col min="3586" max="3588" width="4.140625" style="1" customWidth="1"/>
    <col min="3589" max="3589" width="5.42578125" style="1" customWidth="1"/>
    <col min="3590" max="3591" width="4.140625" style="1" customWidth="1"/>
    <col min="3592" max="3592" width="1.42578125" style="1" customWidth="1"/>
    <col min="3593" max="3593" width="4.28515625" style="1" customWidth="1"/>
    <col min="3594" max="3594" width="3.42578125" style="1" customWidth="1"/>
    <col min="3595" max="3597" width="4.140625" style="1" customWidth="1"/>
    <col min="3598" max="3598" width="8.28515625" style="1" customWidth="1"/>
    <col min="3599" max="3599" width="8.42578125" style="1" customWidth="1"/>
    <col min="3600" max="3600" width="0" style="1" hidden="1"/>
    <col min="3601" max="3601" width="2" style="1" customWidth="1"/>
    <col min="3602" max="3606" width="4.140625" style="1" customWidth="1"/>
    <col min="3607" max="3607" width="1.42578125" style="1" customWidth="1"/>
    <col min="3608" max="3840" width="0" style="1" hidden="1"/>
    <col min="3841" max="3841" width="5.42578125" style="1" customWidth="1"/>
    <col min="3842" max="3844" width="4.140625" style="1" customWidth="1"/>
    <col min="3845" max="3845" width="5.42578125" style="1" customWidth="1"/>
    <col min="3846" max="3847" width="4.140625" style="1" customWidth="1"/>
    <col min="3848" max="3848" width="1.42578125" style="1" customWidth="1"/>
    <col min="3849" max="3849" width="4.28515625" style="1" customWidth="1"/>
    <col min="3850" max="3850" width="3.42578125" style="1" customWidth="1"/>
    <col min="3851" max="3853" width="4.140625" style="1" customWidth="1"/>
    <col min="3854" max="3854" width="8.28515625" style="1" customWidth="1"/>
    <col min="3855" max="3855" width="8.42578125" style="1" customWidth="1"/>
    <col min="3856" max="3856" width="0" style="1" hidden="1"/>
    <col min="3857" max="3857" width="2" style="1" customWidth="1"/>
    <col min="3858" max="3862" width="4.140625" style="1" customWidth="1"/>
    <col min="3863" max="3863" width="1.42578125" style="1" customWidth="1"/>
    <col min="3864" max="4096" width="0" style="1" hidden="1"/>
    <col min="4097" max="4097" width="5.42578125" style="1" customWidth="1"/>
    <col min="4098" max="4100" width="4.140625" style="1" customWidth="1"/>
    <col min="4101" max="4101" width="5.42578125" style="1" customWidth="1"/>
    <col min="4102" max="4103" width="4.140625" style="1" customWidth="1"/>
    <col min="4104" max="4104" width="1.42578125" style="1" customWidth="1"/>
    <col min="4105" max="4105" width="4.28515625" style="1" customWidth="1"/>
    <col min="4106" max="4106" width="3.42578125" style="1" customWidth="1"/>
    <col min="4107" max="4109" width="4.140625" style="1" customWidth="1"/>
    <col min="4110" max="4110" width="8.28515625" style="1" customWidth="1"/>
    <col min="4111" max="4111" width="8.42578125" style="1" customWidth="1"/>
    <col min="4112" max="4112" width="0" style="1" hidden="1"/>
    <col min="4113" max="4113" width="2" style="1" customWidth="1"/>
    <col min="4114" max="4118" width="4.140625" style="1" customWidth="1"/>
    <col min="4119" max="4119" width="1.42578125" style="1" customWidth="1"/>
    <col min="4120" max="4352" width="0" style="1" hidden="1"/>
    <col min="4353" max="4353" width="5.42578125" style="1" customWidth="1"/>
    <col min="4354" max="4356" width="4.140625" style="1" customWidth="1"/>
    <col min="4357" max="4357" width="5.42578125" style="1" customWidth="1"/>
    <col min="4358" max="4359" width="4.140625" style="1" customWidth="1"/>
    <col min="4360" max="4360" width="1.42578125" style="1" customWidth="1"/>
    <col min="4361" max="4361" width="4.28515625" style="1" customWidth="1"/>
    <col min="4362" max="4362" width="3.42578125" style="1" customWidth="1"/>
    <col min="4363" max="4365" width="4.140625" style="1" customWidth="1"/>
    <col min="4366" max="4366" width="8.28515625" style="1" customWidth="1"/>
    <col min="4367" max="4367" width="8.42578125" style="1" customWidth="1"/>
    <col min="4368" max="4368" width="0" style="1" hidden="1"/>
    <col min="4369" max="4369" width="2" style="1" customWidth="1"/>
    <col min="4370" max="4374" width="4.140625" style="1" customWidth="1"/>
    <col min="4375" max="4375" width="1.42578125" style="1" customWidth="1"/>
    <col min="4376" max="4608" width="0" style="1" hidden="1"/>
    <col min="4609" max="4609" width="5.42578125" style="1" customWidth="1"/>
    <col min="4610" max="4612" width="4.140625" style="1" customWidth="1"/>
    <col min="4613" max="4613" width="5.42578125" style="1" customWidth="1"/>
    <col min="4614" max="4615" width="4.140625" style="1" customWidth="1"/>
    <col min="4616" max="4616" width="1.42578125" style="1" customWidth="1"/>
    <col min="4617" max="4617" width="4.28515625" style="1" customWidth="1"/>
    <col min="4618" max="4618" width="3.42578125" style="1" customWidth="1"/>
    <col min="4619" max="4621" width="4.140625" style="1" customWidth="1"/>
    <col min="4622" max="4622" width="8.28515625" style="1" customWidth="1"/>
    <col min="4623" max="4623" width="8.42578125" style="1" customWidth="1"/>
    <col min="4624" max="4624" width="0" style="1" hidden="1"/>
    <col min="4625" max="4625" width="2" style="1" customWidth="1"/>
    <col min="4626" max="4630" width="4.140625" style="1" customWidth="1"/>
    <col min="4631" max="4631" width="1.42578125" style="1" customWidth="1"/>
    <col min="4632" max="4864" width="0" style="1" hidden="1"/>
    <col min="4865" max="4865" width="5.42578125" style="1" customWidth="1"/>
    <col min="4866" max="4868" width="4.140625" style="1" customWidth="1"/>
    <col min="4869" max="4869" width="5.42578125" style="1" customWidth="1"/>
    <col min="4870" max="4871" width="4.140625" style="1" customWidth="1"/>
    <col min="4872" max="4872" width="1.42578125" style="1" customWidth="1"/>
    <col min="4873" max="4873" width="4.28515625" style="1" customWidth="1"/>
    <col min="4874" max="4874" width="3.42578125" style="1" customWidth="1"/>
    <col min="4875" max="4877" width="4.140625" style="1" customWidth="1"/>
    <col min="4878" max="4878" width="8.28515625" style="1" customWidth="1"/>
    <col min="4879" max="4879" width="8.42578125" style="1" customWidth="1"/>
    <col min="4880" max="4880" width="0" style="1" hidden="1"/>
    <col min="4881" max="4881" width="2" style="1" customWidth="1"/>
    <col min="4882" max="4886" width="4.140625" style="1" customWidth="1"/>
    <col min="4887" max="4887" width="1.42578125" style="1" customWidth="1"/>
    <col min="4888" max="5120" width="0" style="1" hidden="1"/>
    <col min="5121" max="5121" width="5.42578125" style="1" customWidth="1"/>
    <col min="5122" max="5124" width="4.140625" style="1" customWidth="1"/>
    <col min="5125" max="5125" width="5.42578125" style="1" customWidth="1"/>
    <col min="5126" max="5127" width="4.140625" style="1" customWidth="1"/>
    <col min="5128" max="5128" width="1.42578125" style="1" customWidth="1"/>
    <col min="5129" max="5129" width="4.28515625" style="1" customWidth="1"/>
    <col min="5130" max="5130" width="3.42578125" style="1" customWidth="1"/>
    <col min="5131" max="5133" width="4.140625" style="1" customWidth="1"/>
    <col min="5134" max="5134" width="8.28515625" style="1" customWidth="1"/>
    <col min="5135" max="5135" width="8.42578125" style="1" customWidth="1"/>
    <col min="5136" max="5136" width="0" style="1" hidden="1"/>
    <col min="5137" max="5137" width="2" style="1" customWidth="1"/>
    <col min="5138" max="5142" width="4.140625" style="1" customWidth="1"/>
    <col min="5143" max="5143" width="1.42578125" style="1" customWidth="1"/>
    <col min="5144" max="5376" width="0" style="1" hidden="1"/>
    <col min="5377" max="5377" width="5.42578125" style="1" customWidth="1"/>
    <col min="5378" max="5380" width="4.140625" style="1" customWidth="1"/>
    <col min="5381" max="5381" width="5.42578125" style="1" customWidth="1"/>
    <col min="5382" max="5383" width="4.140625" style="1" customWidth="1"/>
    <col min="5384" max="5384" width="1.42578125" style="1" customWidth="1"/>
    <col min="5385" max="5385" width="4.28515625" style="1" customWidth="1"/>
    <col min="5386" max="5386" width="3.42578125" style="1" customWidth="1"/>
    <col min="5387" max="5389" width="4.140625" style="1" customWidth="1"/>
    <col min="5390" max="5390" width="8.28515625" style="1" customWidth="1"/>
    <col min="5391" max="5391" width="8.42578125" style="1" customWidth="1"/>
    <col min="5392" max="5392" width="0" style="1" hidden="1"/>
    <col min="5393" max="5393" width="2" style="1" customWidth="1"/>
    <col min="5394" max="5398" width="4.140625" style="1" customWidth="1"/>
    <col min="5399" max="5399" width="1.42578125" style="1" customWidth="1"/>
    <col min="5400" max="5632" width="0" style="1" hidden="1"/>
    <col min="5633" max="5633" width="5.42578125" style="1" customWidth="1"/>
    <col min="5634" max="5636" width="4.140625" style="1" customWidth="1"/>
    <col min="5637" max="5637" width="5.42578125" style="1" customWidth="1"/>
    <col min="5638" max="5639" width="4.140625" style="1" customWidth="1"/>
    <col min="5640" max="5640" width="1.42578125" style="1" customWidth="1"/>
    <col min="5641" max="5641" width="4.28515625" style="1" customWidth="1"/>
    <col min="5642" max="5642" width="3.42578125" style="1" customWidth="1"/>
    <col min="5643" max="5645" width="4.140625" style="1" customWidth="1"/>
    <col min="5646" max="5646" width="8.28515625" style="1" customWidth="1"/>
    <col min="5647" max="5647" width="8.42578125" style="1" customWidth="1"/>
    <col min="5648" max="5648" width="0" style="1" hidden="1"/>
    <col min="5649" max="5649" width="2" style="1" customWidth="1"/>
    <col min="5650" max="5654" width="4.140625" style="1" customWidth="1"/>
    <col min="5655" max="5655" width="1.42578125" style="1" customWidth="1"/>
    <col min="5656" max="5888" width="0" style="1" hidden="1"/>
    <col min="5889" max="5889" width="5.42578125" style="1" customWidth="1"/>
    <col min="5890" max="5892" width="4.140625" style="1" customWidth="1"/>
    <col min="5893" max="5893" width="5.42578125" style="1" customWidth="1"/>
    <col min="5894" max="5895" width="4.140625" style="1" customWidth="1"/>
    <col min="5896" max="5896" width="1.42578125" style="1" customWidth="1"/>
    <col min="5897" max="5897" width="4.28515625" style="1" customWidth="1"/>
    <col min="5898" max="5898" width="3.42578125" style="1" customWidth="1"/>
    <col min="5899" max="5901" width="4.140625" style="1" customWidth="1"/>
    <col min="5902" max="5902" width="8.28515625" style="1" customWidth="1"/>
    <col min="5903" max="5903" width="8.42578125" style="1" customWidth="1"/>
    <col min="5904" max="5904" width="0" style="1" hidden="1"/>
    <col min="5905" max="5905" width="2" style="1" customWidth="1"/>
    <col min="5906" max="5910" width="4.140625" style="1" customWidth="1"/>
    <col min="5911" max="5911" width="1.42578125" style="1" customWidth="1"/>
    <col min="5912" max="6144" width="0" style="1" hidden="1"/>
    <col min="6145" max="6145" width="5.42578125" style="1" customWidth="1"/>
    <col min="6146" max="6148" width="4.140625" style="1" customWidth="1"/>
    <col min="6149" max="6149" width="5.42578125" style="1" customWidth="1"/>
    <col min="6150" max="6151" width="4.140625" style="1" customWidth="1"/>
    <col min="6152" max="6152" width="1.42578125" style="1" customWidth="1"/>
    <col min="6153" max="6153" width="4.28515625" style="1" customWidth="1"/>
    <col min="6154" max="6154" width="3.42578125" style="1" customWidth="1"/>
    <col min="6155" max="6157" width="4.140625" style="1" customWidth="1"/>
    <col min="6158" max="6158" width="8.28515625" style="1" customWidth="1"/>
    <col min="6159" max="6159" width="8.42578125" style="1" customWidth="1"/>
    <col min="6160" max="6160" width="0" style="1" hidden="1"/>
    <col min="6161" max="6161" width="2" style="1" customWidth="1"/>
    <col min="6162" max="6166" width="4.140625" style="1" customWidth="1"/>
    <col min="6167" max="6167" width="1.42578125" style="1" customWidth="1"/>
    <col min="6168" max="6400" width="0" style="1" hidden="1"/>
    <col min="6401" max="6401" width="5.42578125" style="1" customWidth="1"/>
    <col min="6402" max="6404" width="4.140625" style="1" customWidth="1"/>
    <col min="6405" max="6405" width="5.42578125" style="1" customWidth="1"/>
    <col min="6406" max="6407" width="4.140625" style="1" customWidth="1"/>
    <col min="6408" max="6408" width="1.42578125" style="1" customWidth="1"/>
    <col min="6409" max="6409" width="4.28515625" style="1" customWidth="1"/>
    <col min="6410" max="6410" width="3.42578125" style="1" customWidth="1"/>
    <col min="6411" max="6413" width="4.140625" style="1" customWidth="1"/>
    <col min="6414" max="6414" width="8.28515625" style="1" customWidth="1"/>
    <col min="6415" max="6415" width="8.42578125" style="1" customWidth="1"/>
    <col min="6416" max="6416" width="0" style="1" hidden="1"/>
    <col min="6417" max="6417" width="2" style="1" customWidth="1"/>
    <col min="6418" max="6422" width="4.140625" style="1" customWidth="1"/>
    <col min="6423" max="6423" width="1.42578125" style="1" customWidth="1"/>
    <col min="6424" max="6656" width="0" style="1" hidden="1"/>
    <col min="6657" max="6657" width="5.42578125" style="1" customWidth="1"/>
    <col min="6658" max="6660" width="4.140625" style="1" customWidth="1"/>
    <col min="6661" max="6661" width="5.42578125" style="1" customWidth="1"/>
    <col min="6662" max="6663" width="4.140625" style="1" customWidth="1"/>
    <col min="6664" max="6664" width="1.42578125" style="1" customWidth="1"/>
    <col min="6665" max="6665" width="4.28515625" style="1" customWidth="1"/>
    <col min="6666" max="6666" width="3.42578125" style="1" customWidth="1"/>
    <col min="6667" max="6669" width="4.140625" style="1" customWidth="1"/>
    <col min="6670" max="6670" width="8.28515625" style="1" customWidth="1"/>
    <col min="6671" max="6671" width="8.42578125" style="1" customWidth="1"/>
    <col min="6672" max="6672" width="0" style="1" hidden="1"/>
    <col min="6673" max="6673" width="2" style="1" customWidth="1"/>
    <col min="6674" max="6678" width="4.140625" style="1" customWidth="1"/>
    <col min="6679" max="6679" width="1.42578125" style="1" customWidth="1"/>
    <col min="6680" max="6912" width="0" style="1" hidden="1"/>
    <col min="6913" max="6913" width="5.42578125" style="1" customWidth="1"/>
    <col min="6914" max="6916" width="4.140625" style="1" customWidth="1"/>
    <col min="6917" max="6917" width="5.42578125" style="1" customWidth="1"/>
    <col min="6918" max="6919" width="4.140625" style="1" customWidth="1"/>
    <col min="6920" max="6920" width="1.42578125" style="1" customWidth="1"/>
    <col min="6921" max="6921" width="4.28515625" style="1" customWidth="1"/>
    <col min="6922" max="6922" width="3.42578125" style="1" customWidth="1"/>
    <col min="6923" max="6925" width="4.140625" style="1" customWidth="1"/>
    <col min="6926" max="6926" width="8.28515625" style="1" customWidth="1"/>
    <col min="6927" max="6927" width="8.42578125" style="1" customWidth="1"/>
    <col min="6928" max="6928" width="0" style="1" hidden="1"/>
    <col min="6929" max="6929" width="2" style="1" customWidth="1"/>
    <col min="6930" max="6934" width="4.140625" style="1" customWidth="1"/>
    <col min="6935" max="6935" width="1.42578125" style="1" customWidth="1"/>
    <col min="6936" max="7168" width="0" style="1" hidden="1"/>
    <col min="7169" max="7169" width="5.42578125" style="1" customWidth="1"/>
    <col min="7170" max="7172" width="4.140625" style="1" customWidth="1"/>
    <col min="7173" max="7173" width="5.42578125" style="1" customWidth="1"/>
    <col min="7174" max="7175" width="4.140625" style="1" customWidth="1"/>
    <col min="7176" max="7176" width="1.42578125" style="1" customWidth="1"/>
    <col min="7177" max="7177" width="4.28515625" style="1" customWidth="1"/>
    <col min="7178" max="7178" width="3.42578125" style="1" customWidth="1"/>
    <col min="7179" max="7181" width="4.140625" style="1" customWidth="1"/>
    <col min="7182" max="7182" width="8.28515625" style="1" customWidth="1"/>
    <col min="7183" max="7183" width="8.42578125" style="1" customWidth="1"/>
    <col min="7184" max="7184" width="0" style="1" hidden="1"/>
    <col min="7185" max="7185" width="2" style="1" customWidth="1"/>
    <col min="7186" max="7190" width="4.140625" style="1" customWidth="1"/>
    <col min="7191" max="7191" width="1.42578125" style="1" customWidth="1"/>
    <col min="7192" max="7424" width="0" style="1" hidden="1"/>
    <col min="7425" max="7425" width="5.42578125" style="1" customWidth="1"/>
    <col min="7426" max="7428" width="4.140625" style="1" customWidth="1"/>
    <col min="7429" max="7429" width="5.42578125" style="1" customWidth="1"/>
    <col min="7430" max="7431" width="4.140625" style="1" customWidth="1"/>
    <col min="7432" max="7432" width="1.42578125" style="1" customWidth="1"/>
    <col min="7433" max="7433" width="4.28515625" style="1" customWidth="1"/>
    <col min="7434" max="7434" width="3.42578125" style="1" customWidth="1"/>
    <col min="7435" max="7437" width="4.140625" style="1" customWidth="1"/>
    <col min="7438" max="7438" width="8.28515625" style="1" customWidth="1"/>
    <col min="7439" max="7439" width="8.42578125" style="1" customWidth="1"/>
    <col min="7440" max="7440" width="0" style="1" hidden="1"/>
    <col min="7441" max="7441" width="2" style="1" customWidth="1"/>
    <col min="7442" max="7446" width="4.140625" style="1" customWidth="1"/>
    <col min="7447" max="7447" width="1.42578125" style="1" customWidth="1"/>
    <col min="7448" max="7680" width="0" style="1" hidden="1"/>
    <col min="7681" max="7681" width="5.42578125" style="1" customWidth="1"/>
    <col min="7682" max="7684" width="4.140625" style="1" customWidth="1"/>
    <col min="7685" max="7685" width="5.42578125" style="1" customWidth="1"/>
    <col min="7686" max="7687" width="4.140625" style="1" customWidth="1"/>
    <col min="7688" max="7688" width="1.42578125" style="1" customWidth="1"/>
    <col min="7689" max="7689" width="4.28515625" style="1" customWidth="1"/>
    <col min="7690" max="7690" width="3.42578125" style="1" customWidth="1"/>
    <col min="7691" max="7693" width="4.140625" style="1" customWidth="1"/>
    <col min="7694" max="7694" width="8.28515625" style="1" customWidth="1"/>
    <col min="7695" max="7695" width="8.42578125" style="1" customWidth="1"/>
    <col min="7696" max="7696" width="0" style="1" hidden="1"/>
    <col min="7697" max="7697" width="2" style="1" customWidth="1"/>
    <col min="7698" max="7702" width="4.140625" style="1" customWidth="1"/>
    <col min="7703" max="7703" width="1.42578125" style="1" customWidth="1"/>
    <col min="7704" max="7936" width="0" style="1" hidden="1"/>
    <col min="7937" max="7937" width="5.42578125" style="1" customWidth="1"/>
    <col min="7938" max="7940" width="4.140625" style="1" customWidth="1"/>
    <col min="7941" max="7941" width="5.42578125" style="1" customWidth="1"/>
    <col min="7942" max="7943" width="4.140625" style="1" customWidth="1"/>
    <col min="7944" max="7944" width="1.42578125" style="1" customWidth="1"/>
    <col min="7945" max="7945" width="4.28515625" style="1" customWidth="1"/>
    <col min="7946" max="7946" width="3.42578125" style="1" customWidth="1"/>
    <col min="7947" max="7949" width="4.140625" style="1" customWidth="1"/>
    <col min="7950" max="7950" width="8.28515625" style="1" customWidth="1"/>
    <col min="7951" max="7951" width="8.42578125" style="1" customWidth="1"/>
    <col min="7952" max="7952" width="0" style="1" hidden="1"/>
    <col min="7953" max="7953" width="2" style="1" customWidth="1"/>
    <col min="7954" max="7958" width="4.140625" style="1" customWidth="1"/>
    <col min="7959" max="7959" width="1.42578125" style="1" customWidth="1"/>
    <col min="7960" max="8192" width="0" style="1" hidden="1"/>
    <col min="8193" max="8193" width="5.42578125" style="1" customWidth="1"/>
    <col min="8194" max="8196" width="4.140625" style="1" customWidth="1"/>
    <col min="8197" max="8197" width="5.42578125" style="1" customWidth="1"/>
    <col min="8198" max="8199" width="4.140625" style="1" customWidth="1"/>
    <col min="8200" max="8200" width="1.42578125" style="1" customWidth="1"/>
    <col min="8201" max="8201" width="4.28515625" style="1" customWidth="1"/>
    <col min="8202" max="8202" width="3.42578125" style="1" customWidth="1"/>
    <col min="8203" max="8205" width="4.140625" style="1" customWidth="1"/>
    <col min="8206" max="8206" width="8.28515625" style="1" customWidth="1"/>
    <col min="8207" max="8207" width="8.42578125" style="1" customWidth="1"/>
    <col min="8208" max="8208" width="0" style="1" hidden="1"/>
    <col min="8209" max="8209" width="2" style="1" customWidth="1"/>
    <col min="8210" max="8214" width="4.140625" style="1" customWidth="1"/>
    <col min="8215" max="8215" width="1.42578125" style="1" customWidth="1"/>
    <col min="8216" max="8448" width="0" style="1" hidden="1"/>
    <col min="8449" max="8449" width="5.42578125" style="1" customWidth="1"/>
    <col min="8450" max="8452" width="4.140625" style="1" customWidth="1"/>
    <col min="8453" max="8453" width="5.42578125" style="1" customWidth="1"/>
    <col min="8454" max="8455" width="4.140625" style="1" customWidth="1"/>
    <col min="8456" max="8456" width="1.42578125" style="1" customWidth="1"/>
    <col min="8457" max="8457" width="4.28515625" style="1" customWidth="1"/>
    <col min="8458" max="8458" width="3.42578125" style="1" customWidth="1"/>
    <col min="8459" max="8461" width="4.140625" style="1" customWidth="1"/>
    <col min="8462" max="8462" width="8.28515625" style="1" customWidth="1"/>
    <col min="8463" max="8463" width="8.42578125" style="1" customWidth="1"/>
    <col min="8464" max="8464" width="0" style="1" hidden="1"/>
    <col min="8465" max="8465" width="2" style="1" customWidth="1"/>
    <col min="8466" max="8470" width="4.140625" style="1" customWidth="1"/>
    <col min="8471" max="8471" width="1.42578125" style="1" customWidth="1"/>
    <col min="8472" max="8704" width="0" style="1" hidden="1"/>
    <col min="8705" max="8705" width="5.42578125" style="1" customWidth="1"/>
    <col min="8706" max="8708" width="4.140625" style="1" customWidth="1"/>
    <col min="8709" max="8709" width="5.42578125" style="1" customWidth="1"/>
    <col min="8710" max="8711" width="4.140625" style="1" customWidth="1"/>
    <col min="8712" max="8712" width="1.42578125" style="1" customWidth="1"/>
    <col min="8713" max="8713" width="4.28515625" style="1" customWidth="1"/>
    <col min="8714" max="8714" width="3.42578125" style="1" customWidth="1"/>
    <col min="8715" max="8717" width="4.140625" style="1" customWidth="1"/>
    <col min="8718" max="8718" width="8.28515625" style="1" customWidth="1"/>
    <col min="8719" max="8719" width="8.42578125" style="1" customWidth="1"/>
    <col min="8720" max="8720" width="0" style="1" hidden="1"/>
    <col min="8721" max="8721" width="2" style="1" customWidth="1"/>
    <col min="8722" max="8726" width="4.140625" style="1" customWidth="1"/>
    <col min="8727" max="8727" width="1.42578125" style="1" customWidth="1"/>
    <col min="8728" max="8960" width="0" style="1" hidden="1"/>
    <col min="8961" max="8961" width="5.42578125" style="1" customWidth="1"/>
    <col min="8962" max="8964" width="4.140625" style="1" customWidth="1"/>
    <col min="8965" max="8965" width="5.42578125" style="1" customWidth="1"/>
    <col min="8966" max="8967" width="4.140625" style="1" customWidth="1"/>
    <col min="8968" max="8968" width="1.42578125" style="1" customWidth="1"/>
    <col min="8969" max="8969" width="4.28515625" style="1" customWidth="1"/>
    <col min="8970" max="8970" width="3.42578125" style="1" customWidth="1"/>
    <col min="8971" max="8973" width="4.140625" style="1" customWidth="1"/>
    <col min="8974" max="8974" width="8.28515625" style="1" customWidth="1"/>
    <col min="8975" max="8975" width="8.42578125" style="1" customWidth="1"/>
    <col min="8976" max="8976" width="0" style="1" hidden="1"/>
    <col min="8977" max="8977" width="2" style="1" customWidth="1"/>
    <col min="8978" max="8982" width="4.140625" style="1" customWidth="1"/>
    <col min="8983" max="8983" width="1.42578125" style="1" customWidth="1"/>
    <col min="8984" max="9216" width="0" style="1" hidden="1"/>
    <col min="9217" max="9217" width="5.42578125" style="1" customWidth="1"/>
    <col min="9218" max="9220" width="4.140625" style="1" customWidth="1"/>
    <col min="9221" max="9221" width="5.42578125" style="1" customWidth="1"/>
    <col min="9222" max="9223" width="4.140625" style="1" customWidth="1"/>
    <col min="9224" max="9224" width="1.42578125" style="1" customWidth="1"/>
    <col min="9225" max="9225" width="4.28515625" style="1" customWidth="1"/>
    <col min="9226" max="9226" width="3.42578125" style="1" customWidth="1"/>
    <col min="9227" max="9229" width="4.140625" style="1" customWidth="1"/>
    <col min="9230" max="9230" width="8.28515625" style="1" customWidth="1"/>
    <col min="9231" max="9231" width="8.42578125" style="1" customWidth="1"/>
    <col min="9232" max="9232" width="0" style="1" hidden="1"/>
    <col min="9233" max="9233" width="2" style="1" customWidth="1"/>
    <col min="9234" max="9238" width="4.140625" style="1" customWidth="1"/>
    <col min="9239" max="9239" width="1.42578125" style="1" customWidth="1"/>
    <col min="9240" max="9472" width="0" style="1" hidden="1"/>
    <col min="9473" max="9473" width="5.42578125" style="1" customWidth="1"/>
    <col min="9474" max="9476" width="4.140625" style="1" customWidth="1"/>
    <col min="9477" max="9477" width="5.42578125" style="1" customWidth="1"/>
    <col min="9478" max="9479" width="4.140625" style="1" customWidth="1"/>
    <col min="9480" max="9480" width="1.42578125" style="1" customWidth="1"/>
    <col min="9481" max="9481" width="4.28515625" style="1" customWidth="1"/>
    <col min="9482" max="9482" width="3.42578125" style="1" customWidth="1"/>
    <col min="9483" max="9485" width="4.140625" style="1" customWidth="1"/>
    <col min="9486" max="9486" width="8.28515625" style="1" customWidth="1"/>
    <col min="9487" max="9487" width="8.42578125" style="1" customWidth="1"/>
    <col min="9488" max="9488" width="0" style="1" hidden="1"/>
    <col min="9489" max="9489" width="2" style="1" customWidth="1"/>
    <col min="9490" max="9494" width="4.140625" style="1" customWidth="1"/>
    <col min="9495" max="9495" width="1.42578125" style="1" customWidth="1"/>
    <col min="9496" max="9728" width="0" style="1" hidden="1"/>
    <col min="9729" max="9729" width="5.42578125" style="1" customWidth="1"/>
    <col min="9730" max="9732" width="4.140625" style="1" customWidth="1"/>
    <col min="9733" max="9733" width="5.42578125" style="1" customWidth="1"/>
    <col min="9734" max="9735" width="4.140625" style="1" customWidth="1"/>
    <col min="9736" max="9736" width="1.42578125" style="1" customWidth="1"/>
    <col min="9737" max="9737" width="4.28515625" style="1" customWidth="1"/>
    <col min="9738" max="9738" width="3.42578125" style="1" customWidth="1"/>
    <col min="9739" max="9741" width="4.140625" style="1" customWidth="1"/>
    <col min="9742" max="9742" width="8.28515625" style="1" customWidth="1"/>
    <col min="9743" max="9743" width="8.42578125" style="1" customWidth="1"/>
    <col min="9744" max="9744" width="0" style="1" hidden="1"/>
    <col min="9745" max="9745" width="2" style="1" customWidth="1"/>
    <col min="9746" max="9750" width="4.140625" style="1" customWidth="1"/>
    <col min="9751" max="9751" width="1.42578125" style="1" customWidth="1"/>
    <col min="9752" max="9984" width="0" style="1" hidden="1"/>
    <col min="9985" max="9985" width="5.42578125" style="1" customWidth="1"/>
    <col min="9986" max="9988" width="4.140625" style="1" customWidth="1"/>
    <col min="9989" max="9989" width="5.42578125" style="1" customWidth="1"/>
    <col min="9990" max="9991" width="4.140625" style="1" customWidth="1"/>
    <col min="9992" max="9992" width="1.42578125" style="1" customWidth="1"/>
    <col min="9993" max="9993" width="4.28515625" style="1" customWidth="1"/>
    <col min="9994" max="9994" width="3.42578125" style="1" customWidth="1"/>
    <col min="9995" max="9997" width="4.140625" style="1" customWidth="1"/>
    <col min="9998" max="9998" width="8.28515625" style="1" customWidth="1"/>
    <col min="9999" max="9999" width="8.42578125" style="1" customWidth="1"/>
    <col min="10000" max="10000" width="0" style="1" hidden="1"/>
    <col min="10001" max="10001" width="2" style="1" customWidth="1"/>
    <col min="10002" max="10006" width="4.140625" style="1" customWidth="1"/>
    <col min="10007" max="10007" width="1.42578125" style="1" customWidth="1"/>
    <col min="10008" max="10240" width="0" style="1" hidden="1"/>
    <col min="10241" max="10241" width="5.42578125" style="1" customWidth="1"/>
    <col min="10242" max="10244" width="4.140625" style="1" customWidth="1"/>
    <col min="10245" max="10245" width="5.42578125" style="1" customWidth="1"/>
    <col min="10246" max="10247" width="4.140625" style="1" customWidth="1"/>
    <col min="10248" max="10248" width="1.42578125" style="1" customWidth="1"/>
    <col min="10249" max="10249" width="4.28515625" style="1" customWidth="1"/>
    <col min="10250" max="10250" width="3.42578125" style="1" customWidth="1"/>
    <col min="10251" max="10253" width="4.140625" style="1" customWidth="1"/>
    <col min="10254" max="10254" width="8.28515625" style="1" customWidth="1"/>
    <col min="10255" max="10255" width="8.42578125" style="1" customWidth="1"/>
    <col min="10256" max="10256" width="0" style="1" hidden="1"/>
    <col min="10257" max="10257" width="2" style="1" customWidth="1"/>
    <col min="10258" max="10262" width="4.140625" style="1" customWidth="1"/>
    <col min="10263" max="10263" width="1.42578125" style="1" customWidth="1"/>
    <col min="10264" max="10496" width="0" style="1" hidden="1"/>
    <col min="10497" max="10497" width="5.42578125" style="1" customWidth="1"/>
    <col min="10498" max="10500" width="4.140625" style="1" customWidth="1"/>
    <col min="10501" max="10501" width="5.42578125" style="1" customWidth="1"/>
    <col min="10502" max="10503" width="4.140625" style="1" customWidth="1"/>
    <col min="10504" max="10504" width="1.42578125" style="1" customWidth="1"/>
    <col min="10505" max="10505" width="4.28515625" style="1" customWidth="1"/>
    <col min="10506" max="10506" width="3.42578125" style="1" customWidth="1"/>
    <col min="10507" max="10509" width="4.140625" style="1" customWidth="1"/>
    <col min="10510" max="10510" width="8.28515625" style="1" customWidth="1"/>
    <col min="10511" max="10511" width="8.42578125" style="1" customWidth="1"/>
    <col min="10512" max="10512" width="0" style="1" hidden="1"/>
    <col min="10513" max="10513" width="2" style="1" customWidth="1"/>
    <col min="10514" max="10518" width="4.140625" style="1" customWidth="1"/>
    <col min="10519" max="10519" width="1.42578125" style="1" customWidth="1"/>
    <col min="10520" max="10752" width="0" style="1" hidden="1"/>
    <col min="10753" max="10753" width="5.42578125" style="1" customWidth="1"/>
    <col min="10754" max="10756" width="4.140625" style="1" customWidth="1"/>
    <col min="10757" max="10757" width="5.42578125" style="1" customWidth="1"/>
    <col min="10758" max="10759" width="4.140625" style="1" customWidth="1"/>
    <col min="10760" max="10760" width="1.42578125" style="1" customWidth="1"/>
    <col min="10761" max="10761" width="4.28515625" style="1" customWidth="1"/>
    <col min="10762" max="10762" width="3.42578125" style="1" customWidth="1"/>
    <col min="10763" max="10765" width="4.140625" style="1" customWidth="1"/>
    <col min="10766" max="10766" width="8.28515625" style="1" customWidth="1"/>
    <col min="10767" max="10767" width="8.42578125" style="1" customWidth="1"/>
    <col min="10768" max="10768" width="0" style="1" hidden="1"/>
    <col min="10769" max="10769" width="2" style="1" customWidth="1"/>
    <col min="10770" max="10774" width="4.140625" style="1" customWidth="1"/>
    <col min="10775" max="10775" width="1.42578125" style="1" customWidth="1"/>
    <col min="10776" max="11008" width="0" style="1" hidden="1"/>
    <col min="11009" max="11009" width="5.42578125" style="1" customWidth="1"/>
    <col min="11010" max="11012" width="4.140625" style="1" customWidth="1"/>
    <col min="11013" max="11013" width="5.42578125" style="1" customWidth="1"/>
    <col min="11014" max="11015" width="4.140625" style="1" customWidth="1"/>
    <col min="11016" max="11016" width="1.42578125" style="1" customWidth="1"/>
    <col min="11017" max="11017" width="4.28515625" style="1" customWidth="1"/>
    <col min="11018" max="11018" width="3.42578125" style="1" customWidth="1"/>
    <col min="11019" max="11021" width="4.140625" style="1" customWidth="1"/>
    <col min="11022" max="11022" width="8.28515625" style="1" customWidth="1"/>
    <col min="11023" max="11023" width="8.42578125" style="1" customWidth="1"/>
    <col min="11024" max="11024" width="0" style="1" hidden="1"/>
    <col min="11025" max="11025" width="2" style="1" customWidth="1"/>
    <col min="11026" max="11030" width="4.140625" style="1" customWidth="1"/>
    <col min="11031" max="11031" width="1.42578125" style="1" customWidth="1"/>
    <col min="11032" max="11264" width="0" style="1" hidden="1"/>
    <col min="11265" max="11265" width="5.42578125" style="1" customWidth="1"/>
    <col min="11266" max="11268" width="4.140625" style="1" customWidth="1"/>
    <col min="11269" max="11269" width="5.42578125" style="1" customWidth="1"/>
    <col min="11270" max="11271" width="4.140625" style="1" customWidth="1"/>
    <col min="11272" max="11272" width="1.42578125" style="1" customWidth="1"/>
    <col min="11273" max="11273" width="4.28515625" style="1" customWidth="1"/>
    <col min="11274" max="11274" width="3.42578125" style="1" customWidth="1"/>
    <col min="11275" max="11277" width="4.140625" style="1" customWidth="1"/>
    <col min="11278" max="11278" width="8.28515625" style="1" customWidth="1"/>
    <col min="11279" max="11279" width="8.42578125" style="1" customWidth="1"/>
    <col min="11280" max="11280" width="0" style="1" hidden="1"/>
    <col min="11281" max="11281" width="2" style="1" customWidth="1"/>
    <col min="11282" max="11286" width="4.140625" style="1" customWidth="1"/>
    <col min="11287" max="11287" width="1.42578125" style="1" customWidth="1"/>
    <col min="11288" max="11520" width="0" style="1" hidden="1"/>
    <col min="11521" max="11521" width="5.42578125" style="1" customWidth="1"/>
    <col min="11522" max="11524" width="4.140625" style="1" customWidth="1"/>
    <col min="11525" max="11525" width="5.42578125" style="1" customWidth="1"/>
    <col min="11526" max="11527" width="4.140625" style="1" customWidth="1"/>
    <col min="11528" max="11528" width="1.42578125" style="1" customWidth="1"/>
    <col min="11529" max="11529" width="4.28515625" style="1" customWidth="1"/>
    <col min="11530" max="11530" width="3.42578125" style="1" customWidth="1"/>
    <col min="11531" max="11533" width="4.140625" style="1" customWidth="1"/>
    <col min="11534" max="11534" width="8.28515625" style="1" customWidth="1"/>
    <col min="11535" max="11535" width="8.42578125" style="1" customWidth="1"/>
    <col min="11536" max="11536" width="0" style="1" hidden="1"/>
    <col min="11537" max="11537" width="2" style="1" customWidth="1"/>
    <col min="11538" max="11542" width="4.140625" style="1" customWidth="1"/>
    <col min="11543" max="11543" width="1.42578125" style="1" customWidth="1"/>
    <col min="11544" max="11776" width="0" style="1" hidden="1"/>
    <col min="11777" max="11777" width="5.42578125" style="1" customWidth="1"/>
    <col min="11778" max="11780" width="4.140625" style="1" customWidth="1"/>
    <col min="11781" max="11781" width="5.42578125" style="1" customWidth="1"/>
    <col min="11782" max="11783" width="4.140625" style="1" customWidth="1"/>
    <col min="11784" max="11784" width="1.42578125" style="1" customWidth="1"/>
    <col min="11785" max="11785" width="4.28515625" style="1" customWidth="1"/>
    <col min="11786" max="11786" width="3.42578125" style="1" customWidth="1"/>
    <col min="11787" max="11789" width="4.140625" style="1" customWidth="1"/>
    <col min="11790" max="11790" width="8.28515625" style="1" customWidth="1"/>
    <col min="11791" max="11791" width="8.42578125" style="1" customWidth="1"/>
    <col min="11792" max="11792" width="0" style="1" hidden="1"/>
    <col min="11793" max="11793" width="2" style="1" customWidth="1"/>
    <col min="11794" max="11798" width="4.140625" style="1" customWidth="1"/>
    <col min="11799" max="11799" width="1.42578125" style="1" customWidth="1"/>
    <col min="11800" max="12032" width="0" style="1" hidden="1"/>
    <col min="12033" max="12033" width="5.42578125" style="1" customWidth="1"/>
    <col min="12034" max="12036" width="4.140625" style="1" customWidth="1"/>
    <col min="12037" max="12037" width="5.42578125" style="1" customWidth="1"/>
    <col min="12038" max="12039" width="4.140625" style="1" customWidth="1"/>
    <col min="12040" max="12040" width="1.42578125" style="1" customWidth="1"/>
    <col min="12041" max="12041" width="4.28515625" style="1" customWidth="1"/>
    <col min="12042" max="12042" width="3.42578125" style="1" customWidth="1"/>
    <col min="12043" max="12045" width="4.140625" style="1" customWidth="1"/>
    <col min="12046" max="12046" width="8.28515625" style="1" customWidth="1"/>
    <col min="12047" max="12047" width="8.42578125" style="1" customWidth="1"/>
    <col min="12048" max="12048" width="0" style="1" hidden="1"/>
    <col min="12049" max="12049" width="2" style="1" customWidth="1"/>
    <col min="12050" max="12054" width="4.140625" style="1" customWidth="1"/>
    <col min="12055" max="12055" width="1.42578125" style="1" customWidth="1"/>
    <col min="12056" max="12288" width="0" style="1" hidden="1"/>
    <col min="12289" max="12289" width="5.42578125" style="1" customWidth="1"/>
    <col min="12290" max="12292" width="4.140625" style="1" customWidth="1"/>
    <col min="12293" max="12293" width="5.42578125" style="1" customWidth="1"/>
    <col min="12294" max="12295" width="4.140625" style="1" customWidth="1"/>
    <col min="12296" max="12296" width="1.42578125" style="1" customWidth="1"/>
    <col min="12297" max="12297" width="4.28515625" style="1" customWidth="1"/>
    <col min="12298" max="12298" width="3.42578125" style="1" customWidth="1"/>
    <col min="12299" max="12301" width="4.140625" style="1" customWidth="1"/>
    <col min="12302" max="12302" width="8.28515625" style="1" customWidth="1"/>
    <col min="12303" max="12303" width="8.42578125" style="1" customWidth="1"/>
    <col min="12304" max="12304" width="0" style="1" hidden="1"/>
    <col min="12305" max="12305" width="2" style="1" customWidth="1"/>
    <col min="12306" max="12310" width="4.140625" style="1" customWidth="1"/>
    <col min="12311" max="12311" width="1.42578125" style="1" customWidth="1"/>
    <col min="12312" max="12544" width="0" style="1" hidden="1"/>
    <col min="12545" max="12545" width="5.42578125" style="1" customWidth="1"/>
    <col min="12546" max="12548" width="4.140625" style="1" customWidth="1"/>
    <col min="12549" max="12549" width="5.42578125" style="1" customWidth="1"/>
    <col min="12550" max="12551" width="4.140625" style="1" customWidth="1"/>
    <col min="12552" max="12552" width="1.42578125" style="1" customWidth="1"/>
    <col min="12553" max="12553" width="4.28515625" style="1" customWidth="1"/>
    <col min="12554" max="12554" width="3.42578125" style="1" customWidth="1"/>
    <col min="12555" max="12557" width="4.140625" style="1" customWidth="1"/>
    <col min="12558" max="12558" width="8.28515625" style="1" customWidth="1"/>
    <col min="12559" max="12559" width="8.42578125" style="1" customWidth="1"/>
    <col min="12560" max="12560" width="0" style="1" hidden="1"/>
    <col min="12561" max="12561" width="2" style="1" customWidth="1"/>
    <col min="12562" max="12566" width="4.140625" style="1" customWidth="1"/>
    <col min="12567" max="12567" width="1.42578125" style="1" customWidth="1"/>
    <col min="12568" max="12800" width="0" style="1" hidden="1"/>
    <col min="12801" max="12801" width="5.42578125" style="1" customWidth="1"/>
    <col min="12802" max="12804" width="4.140625" style="1" customWidth="1"/>
    <col min="12805" max="12805" width="5.42578125" style="1" customWidth="1"/>
    <col min="12806" max="12807" width="4.140625" style="1" customWidth="1"/>
    <col min="12808" max="12808" width="1.42578125" style="1" customWidth="1"/>
    <col min="12809" max="12809" width="4.28515625" style="1" customWidth="1"/>
    <col min="12810" max="12810" width="3.42578125" style="1" customWidth="1"/>
    <col min="12811" max="12813" width="4.140625" style="1" customWidth="1"/>
    <col min="12814" max="12814" width="8.28515625" style="1" customWidth="1"/>
    <col min="12815" max="12815" width="8.42578125" style="1" customWidth="1"/>
    <col min="12816" max="12816" width="0" style="1" hidden="1"/>
    <col min="12817" max="12817" width="2" style="1" customWidth="1"/>
    <col min="12818" max="12822" width="4.140625" style="1" customWidth="1"/>
    <col min="12823" max="12823" width="1.42578125" style="1" customWidth="1"/>
    <col min="12824" max="13056" width="0" style="1" hidden="1"/>
    <col min="13057" max="13057" width="5.42578125" style="1" customWidth="1"/>
    <col min="13058" max="13060" width="4.140625" style="1" customWidth="1"/>
    <col min="13061" max="13061" width="5.42578125" style="1" customWidth="1"/>
    <col min="13062" max="13063" width="4.140625" style="1" customWidth="1"/>
    <col min="13064" max="13064" width="1.42578125" style="1" customWidth="1"/>
    <col min="13065" max="13065" width="4.28515625" style="1" customWidth="1"/>
    <col min="13066" max="13066" width="3.42578125" style="1" customWidth="1"/>
    <col min="13067" max="13069" width="4.140625" style="1" customWidth="1"/>
    <col min="13070" max="13070" width="8.28515625" style="1" customWidth="1"/>
    <col min="13071" max="13071" width="8.42578125" style="1" customWidth="1"/>
    <col min="13072" max="13072" width="0" style="1" hidden="1"/>
    <col min="13073" max="13073" width="2" style="1" customWidth="1"/>
    <col min="13074" max="13078" width="4.140625" style="1" customWidth="1"/>
    <col min="13079" max="13079" width="1.42578125" style="1" customWidth="1"/>
    <col min="13080" max="13312" width="0" style="1" hidden="1"/>
    <col min="13313" max="13313" width="5.42578125" style="1" customWidth="1"/>
    <col min="13314" max="13316" width="4.140625" style="1" customWidth="1"/>
    <col min="13317" max="13317" width="5.42578125" style="1" customWidth="1"/>
    <col min="13318" max="13319" width="4.140625" style="1" customWidth="1"/>
    <col min="13320" max="13320" width="1.42578125" style="1" customWidth="1"/>
    <col min="13321" max="13321" width="4.28515625" style="1" customWidth="1"/>
    <col min="13322" max="13322" width="3.42578125" style="1" customWidth="1"/>
    <col min="13323" max="13325" width="4.140625" style="1" customWidth="1"/>
    <col min="13326" max="13326" width="8.28515625" style="1" customWidth="1"/>
    <col min="13327" max="13327" width="8.42578125" style="1" customWidth="1"/>
    <col min="13328" max="13328" width="0" style="1" hidden="1"/>
    <col min="13329" max="13329" width="2" style="1" customWidth="1"/>
    <col min="13330" max="13334" width="4.140625" style="1" customWidth="1"/>
    <col min="13335" max="13335" width="1.42578125" style="1" customWidth="1"/>
    <col min="13336" max="13568" width="0" style="1" hidden="1"/>
    <col min="13569" max="13569" width="5.42578125" style="1" customWidth="1"/>
    <col min="13570" max="13572" width="4.140625" style="1" customWidth="1"/>
    <col min="13573" max="13573" width="5.42578125" style="1" customWidth="1"/>
    <col min="13574" max="13575" width="4.140625" style="1" customWidth="1"/>
    <col min="13576" max="13576" width="1.42578125" style="1" customWidth="1"/>
    <col min="13577" max="13577" width="4.28515625" style="1" customWidth="1"/>
    <col min="13578" max="13578" width="3.42578125" style="1" customWidth="1"/>
    <col min="13579" max="13581" width="4.140625" style="1" customWidth="1"/>
    <col min="13582" max="13582" width="8.28515625" style="1" customWidth="1"/>
    <col min="13583" max="13583" width="8.42578125" style="1" customWidth="1"/>
    <col min="13584" max="13584" width="0" style="1" hidden="1"/>
    <col min="13585" max="13585" width="2" style="1" customWidth="1"/>
    <col min="13586" max="13590" width="4.140625" style="1" customWidth="1"/>
    <col min="13591" max="13591" width="1.42578125" style="1" customWidth="1"/>
    <col min="13592" max="13824" width="0" style="1" hidden="1"/>
    <col min="13825" max="13825" width="5.42578125" style="1" customWidth="1"/>
    <col min="13826" max="13828" width="4.140625" style="1" customWidth="1"/>
    <col min="13829" max="13829" width="5.42578125" style="1" customWidth="1"/>
    <col min="13830" max="13831" width="4.140625" style="1" customWidth="1"/>
    <col min="13832" max="13832" width="1.42578125" style="1" customWidth="1"/>
    <col min="13833" max="13833" width="4.28515625" style="1" customWidth="1"/>
    <col min="13834" max="13834" width="3.42578125" style="1" customWidth="1"/>
    <col min="13835" max="13837" width="4.140625" style="1" customWidth="1"/>
    <col min="13838" max="13838" width="8.28515625" style="1" customWidth="1"/>
    <col min="13839" max="13839" width="8.42578125" style="1" customWidth="1"/>
    <col min="13840" max="13840" width="0" style="1" hidden="1"/>
    <col min="13841" max="13841" width="2" style="1" customWidth="1"/>
    <col min="13842" max="13846" width="4.140625" style="1" customWidth="1"/>
    <col min="13847" max="13847" width="1.42578125" style="1" customWidth="1"/>
    <col min="13848" max="14080" width="0" style="1" hidden="1"/>
    <col min="14081" max="14081" width="5.42578125" style="1" customWidth="1"/>
    <col min="14082" max="14084" width="4.140625" style="1" customWidth="1"/>
    <col min="14085" max="14085" width="5.42578125" style="1" customWidth="1"/>
    <col min="14086" max="14087" width="4.140625" style="1" customWidth="1"/>
    <col min="14088" max="14088" width="1.42578125" style="1" customWidth="1"/>
    <col min="14089" max="14089" width="4.28515625" style="1" customWidth="1"/>
    <col min="14090" max="14090" width="3.42578125" style="1" customWidth="1"/>
    <col min="14091" max="14093" width="4.140625" style="1" customWidth="1"/>
    <col min="14094" max="14094" width="8.28515625" style="1" customWidth="1"/>
    <col min="14095" max="14095" width="8.42578125" style="1" customWidth="1"/>
    <col min="14096" max="14096" width="0" style="1" hidden="1"/>
    <col min="14097" max="14097" width="2" style="1" customWidth="1"/>
    <col min="14098" max="14102" width="4.140625" style="1" customWidth="1"/>
    <col min="14103" max="14103" width="1.42578125" style="1" customWidth="1"/>
    <col min="14104" max="14336" width="0" style="1" hidden="1"/>
    <col min="14337" max="14337" width="5.42578125" style="1" customWidth="1"/>
    <col min="14338" max="14340" width="4.140625" style="1" customWidth="1"/>
    <col min="14341" max="14341" width="5.42578125" style="1" customWidth="1"/>
    <col min="14342" max="14343" width="4.140625" style="1" customWidth="1"/>
    <col min="14344" max="14344" width="1.42578125" style="1" customWidth="1"/>
    <col min="14345" max="14345" width="4.28515625" style="1" customWidth="1"/>
    <col min="14346" max="14346" width="3.42578125" style="1" customWidth="1"/>
    <col min="14347" max="14349" width="4.140625" style="1" customWidth="1"/>
    <col min="14350" max="14350" width="8.28515625" style="1" customWidth="1"/>
    <col min="14351" max="14351" width="8.42578125" style="1" customWidth="1"/>
    <col min="14352" max="14352" width="0" style="1" hidden="1"/>
    <col min="14353" max="14353" width="2" style="1" customWidth="1"/>
    <col min="14354" max="14358" width="4.140625" style="1" customWidth="1"/>
    <col min="14359" max="14359" width="1.42578125" style="1" customWidth="1"/>
    <col min="14360" max="14592" width="0" style="1" hidden="1"/>
    <col min="14593" max="14593" width="5.42578125" style="1" customWidth="1"/>
    <col min="14594" max="14596" width="4.140625" style="1" customWidth="1"/>
    <col min="14597" max="14597" width="5.42578125" style="1" customWidth="1"/>
    <col min="14598" max="14599" width="4.140625" style="1" customWidth="1"/>
    <col min="14600" max="14600" width="1.42578125" style="1" customWidth="1"/>
    <col min="14601" max="14601" width="4.28515625" style="1" customWidth="1"/>
    <col min="14602" max="14602" width="3.42578125" style="1" customWidth="1"/>
    <col min="14603" max="14605" width="4.140625" style="1" customWidth="1"/>
    <col min="14606" max="14606" width="8.28515625" style="1" customWidth="1"/>
    <col min="14607" max="14607" width="8.42578125" style="1" customWidth="1"/>
    <col min="14608" max="14608" width="0" style="1" hidden="1"/>
    <col min="14609" max="14609" width="2" style="1" customWidth="1"/>
    <col min="14610" max="14614" width="4.140625" style="1" customWidth="1"/>
    <col min="14615" max="14615" width="1.42578125" style="1" customWidth="1"/>
    <col min="14616" max="14848" width="0" style="1" hidden="1"/>
    <col min="14849" max="14849" width="5.42578125" style="1" customWidth="1"/>
    <col min="14850" max="14852" width="4.140625" style="1" customWidth="1"/>
    <col min="14853" max="14853" width="5.42578125" style="1" customWidth="1"/>
    <col min="14854" max="14855" width="4.140625" style="1" customWidth="1"/>
    <col min="14856" max="14856" width="1.42578125" style="1" customWidth="1"/>
    <col min="14857" max="14857" width="4.28515625" style="1" customWidth="1"/>
    <col min="14858" max="14858" width="3.42578125" style="1" customWidth="1"/>
    <col min="14859" max="14861" width="4.140625" style="1" customWidth="1"/>
    <col min="14862" max="14862" width="8.28515625" style="1" customWidth="1"/>
    <col min="14863" max="14863" width="8.42578125" style="1" customWidth="1"/>
    <col min="14864" max="14864" width="0" style="1" hidden="1"/>
    <col min="14865" max="14865" width="2" style="1" customWidth="1"/>
    <col min="14866" max="14870" width="4.140625" style="1" customWidth="1"/>
    <col min="14871" max="14871" width="1.42578125" style="1" customWidth="1"/>
    <col min="14872" max="15104" width="0" style="1" hidden="1"/>
    <col min="15105" max="15105" width="5.42578125" style="1" customWidth="1"/>
    <col min="15106" max="15108" width="4.140625" style="1" customWidth="1"/>
    <col min="15109" max="15109" width="5.42578125" style="1" customWidth="1"/>
    <col min="15110" max="15111" width="4.140625" style="1" customWidth="1"/>
    <col min="15112" max="15112" width="1.42578125" style="1" customWidth="1"/>
    <col min="15113" max="15113" width="4.28515625" style="1" customWidth="1"/>
    <col min="15114" max="15114" width="3.42578125" style="1" customWidth="1"/>
    <col min="15115" max="15117" width="4.140625" style="1" customWidth="1"/>
    <col min="15118" max="15118" width="8.28515625" style="1" customWidth="1"/>
    <col min="15119" max="15119" width="8.42578125" style="1" customWidth="1"/>
    <col min="15120" max="15120" width="0" style="1" hidden="1"/>
    <col min="15121" max="15121" width="2" style="1" customWidth="1"/>
    <col min="15122" max="15126" width="4.140625" style="1" customWidth="1"/>
    <col min="15127" max="15127" width="1.42578125" style="1" customWidth="1"/>
    <col min="15128" max="15360" width="0" style="1" hidden="1"/>
    <col min="15361" max="15361" width="5.42578125" style="1" customWidth="1"/>
    <col min="15362" max="15364" width="4.140625" style="1" customWidth="1"/>
    <col min="15365" max="15365" width="5.42578125" style="1" customWidth="1"/>
    <col min="15366" max="15367" width="4.140625" style="1" customWidth="1"/>
    <col min="15368" max="15368" width="1.42578125" style="1" customWidth="1"/>
    <col min="15369" max="15369" width="4.28515625" style="1" customWidth="1"/>
    <col min="15370" max="15370" width="3.42578125" style="1" customWidth="1"/>
    <col min="15371" max="15373" width="4.140625" style="1" customWidth="1"/>
    <col min="15374" max="15374" width="8.28515625" style="1" customWidth="1"/>
    <col min="15375" max="15375" width="8.42578125" style="1" customWidth="1"/>
    <col min="15376" max="15376" width="0" style="1" hidden="1"/>
    <col min="15377" max="15377" width="2" style="1" customWidth="1"/>
    <col min="15378" max="15382" width="4.140625" style="1" customWidth="1"/>
    <col min="15383" max="15383" width="1.42578125" style="1" customWidth="1"/>
    <col min="15384" max="15616" width="0" style="1" hidden="1"/>
    <col min="15617" max="15617" width="5.42578125" style="1" customWidth="1"/>
    <col min="15618" max="15620" width="4.140625" style="1" customWidth="1"/>
    <col min="15621" max="15621" width="5.42578125" style="1" customWidth="1"/>
    <col min="15622" max="15623" width="4.140625" style="1" customWidth="1"/>
    <col min="15624" max="15624" width="1.42578125" style="1" customWidth="1"/>
    <col min="15625" max="15625" width="4.28515625" style="1" customWidth="1"/>
    <col min="15626" max="15626" width="3.42578125" style="1" customWidth="1"/>
    <col min="15627" max="15629" width="4.140625" style="1" customWidth="1"/>
    <col min="15630" max="15630" width="8.28515625" style="1" customWidth="1"/>
    <col min="15631" max="15631" width="8.42578125" style="1" customWidth="1"/>
    <col min="15632" max="15632" width="0" style="1" hidden="1"/>
    <col min="15633" max="15633" width="2" style="1" customWidth="1"/>
    <col min="15634" max="15638" width="4.140625" style="1" customWidth="1"/>
    <col min="15639" max="15639" width="1.42578125" style="1" customWidth="1"/>
    <col min="15640" max="15872" width="0" style="1" hidden="1"/>
    <col min="15873" max="15873" width="5.42578125" style="1" customWidth="1"/>
    <col min="15874" max="15876" width="4.140625" style="1" customWidth="1"/>
    <col min="15877" max="15877" width="5.42578125" style="1" customWidth="1"/>
    <col min="15878" max="15879" width="4.140625" style="1" customWidth="1"/>
    <col min="15880" max="15880" width="1.42578125" style="1" customWidth="1"/>
    <col min="15881" max="15881" width="4.28515625" style="1" customWidth="1"/>
    <col min="15882" max="15882" width="3.42578125" style="1" customWidth="1"/>
    <col min="15883" max="15885" width="4.140625" style="1" customWidth="1"/>
    <col min="15886" max="15886" width="8.28515625" style="1" customWidth="1"/>
    <col min="15887" max="15887" width="8.42578125" style="1" customWidth="1"/>
    <col min="15888" max="15888" width="0" style="1" hidden="1"/>
    <col min="15889" max="15889" width="2" style="1" customWidth="1"/>
    <col min="15890" max="15894" width="4.140625" style="1" customWidth="1"/>
    <col min="15895" max="15895" width="1.42578125" style="1" customWidth="1"/>
    <col min="15896" max="16128" width="0" style="1" hidden="1"/>
    <col min="16129" max="16129" width="5.42578125" style="1" customWidth="1"/>
    <col min="16130" max="16132" width="4.140625" style="1" customWidth="1"/>
    <col min="16133" max="16133" width="5.42578125" style="1" customWidth="1"/>
    <col min="16134" max="16135" width="4.140625" style="1" customWidth="1"/>
    <col min="16136" max="16136" width="1.42578125" style="1" customWidth="1"/>
    <col min="16137" max="16137" width="4.28515625" style="1" customWidth="1"/>
    <col min="16138" max="16138" width="3.42578125" style="1" customWidth="1"/>
    <col min="16139" max="16141" width="4.140625" style="1" customWidth="1"/>
    <col min="16142" max="16142" width="8.28515625" style="1" customWidth="1"/>
    <col min="16143" max="16143" width="8.42578125" style="1" customWidth="1"/>
    <col min="16144" max="16144" width="0" style="1" hidden="1"/>
    <col min="16145" max="16145" width="2" style="1" customWidth="1"/>
    <col min="16146" max="16150" width="4.140625" style="1" customWidth="1"/>
    <col min="16151" max="16151" width="1.42578125" style="1" customWidth="1"/>
    <col min="16152" max="16384" width="0" style="1" hidden="1"/>
  </cols>
  <sheetData>
    <row r="1" spans="1:22" ht="27" x14ac:dyDescent="0.6">
      <c r="T1" s="295" t="s">
        <v>273</v>
      </c>
      <c r="V1" s="296"/>
    </row>
    <row r="2" spans="1:22" ht="21.75" customHeight="1" x14ac:dyDescent="0.5">
      <c r="A2" s="641" t="s">
        <v>20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</row>
    <row r="3" spans="1:22" ht="21.75" customHeight="1" x14ac:dyDescent="0.5">
      <c r="A3" s="642" t="s">
        <v>274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</row>
    <row r="4" spans="1:22" ht="21.75" customHeight="1" x14ac:dyDescent="0.5">
      <c r="A4" s="297" t="s">
        <v>22</v>
      </c>
      <c r="B4" s="593" t="s">
        <v>23</v>
      </c>
      <c r="C4" s="593"/>
      <c r="D4" s="593"/>
      <c r="E4" s="298" t="s">
        <v>275</v>
      </c>
      <c r="F4" s="298"/>
      <c r="G4" s="298"/>
      <c r="H4" s="298"/>
      <c r="I4" s="643" t="str">
        <f>[1]ปร.6!E2</f>
        <v>ปรับปรุงอาคารอุตสาหกรรมเกษตร สาขาวิทยาศาสตร์และเทคโนโลยีการอาหาร</v>
      </c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</row>
    <row r="5" spans="1:22" ht="21.75" customHeight="1" x14ac:dyDescent="0.5">
      <c r="A5" s="299" t="s">
        <v>22</v>
      </c>
      <c r="B5" s="588" t="s">
        <v>24</v>
      </c>
      <c r="C5" s="588"/>
      <c r="D5" s="588"/>
      <c r="E5" s="595" t="str">
        <f>'[1]ปร.5 อาคาร'!E5:V5</f>
        <v>คณะวิทยาศาสตร์และเทคโนโลยี มหาวิทยาลัยเทคโนโลยีราชมงคลตะวันออก</v>
      </c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</row>
    <row r="6" spans="1:22" ht="21.75" customHeight="1" x14ac:dyDescent="0.5">
      <c r="A6" s="299" t="s">
        <v>22</v>
      </c>
      <c r="B6" s="588" t="s">
        <v>2</v>
      </c>
      <c r="C6" s="588"/>
      <c r="D6" s="588"/>
      <c r="E6" s="589" t="str">
        <f>[1]ปร.6!C3</f>
        <v xml:space="preserve">  มหาวิทยาลัยเทคโนโลยีราชมงคลตะวันออก ต.บางพระ อ.ศรีราชา จ.ชลบุรี</v>
      </c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</row>
    <row r="7" spans="1:22" ht="21.75" customHeight="1" x14ac:dyDescent="0.5">
      <c r="A7" s="299" t="s">
        <v>22</v>
      </c>
      <c r="B7" s="588" t="s">
        <v>25</v>
      </c>
      <c r="C7" s="588"/>
      <c r="D7" s="588"/>
      <c r="E7" s="588"/>
      <c r="F7" s="588"/>
      <c r="G7" s="588"/>
      <c r="H7" s="588"/>
      <c r="I7" s="588" t="str">
        <f>'[1]ปร.5 อาคาร'!I7:V7</f>
        <v>ศูนย์สนับสนุนการวิจัยและทดสอบวัสดุวิศวกรรม มหาวิทยาลัยเทคโนโลยีราชมงคลตะวันออก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</row>
    <row r="8" spans="1:22" ht="21.75" customHeight="1" x14ac:dyDescent="0.5">
      <c r="A8" s="299" t="s">
        <v>22</v>
      </c>
      <c r="B8" s="42" t="s">
        <v>276</v>
      </c>
      <c r="C8" s="42"/>
      <c r="D8" s="640" t="str">
        <f>[1]ปร.6!C4</f>
        <v>RMUTTO-BP-21-2565</v>
      </c>
      <c r="E8" s="640"/>
      <c r="F8" s="640"/>
      <c r="G8" s="640"/>
      <c r="H8" s="42"/>
      <c r="I8" s="42"/>
      <c r="J8" s="42"/>
      <c r="K8" s="42"/>
      <c r="L8" s="42"/>
      <c r="M8" s="42"/>
      <c r="N8" s="42"/>
      <c r="O8" s="42" t="s">
        <v>28</v>
      </c>
      <c r="P8" s="42"/>
      <c r="Q8" s="42"/>
      <c r="R8" s="42"/>
      <c r="S8" s="42"/>
      <c r="T8" s="42"/>
      <c r="U8" s="42"/>
      <c r="V8" s="42"/>
    </row>
    <row r="9" spans="1:22" ht="21.75" customHeight="1" x14ac:dyDescent="0.5">
      <c r="A9" s="299" t="s">
        <v>22</v>
      </c>
      <c r="B9" s="43" t="s">
        <v>29</v>
      </c>
      <c r="C9" s="43"/>
      <c r="D9" s="43"/>
      <c r="E9" s="43"/>
      <c r="F9" s="43"/>
      <c r="G9" s="43"/>
      <c r="H9" s="43"/>
      <c r="I9" s="43"/>
      <c r="J9" s="590"/>
      <c r="K9" s="590"/>
      <c r="L9" s="44" t="s">
        <v>30</v>
      </c>
      <c r="M9" s="41"/>
      <c r="N9" s="588"/>
      <c r="O9" s="588"/>
      <c r="P9" s="588"/>
      <c r="Q9" s="588"/>
      <c r="R9" s="588"/>
      <c r="S9" s="588"/>
      <c r="T9" s="588"/>
      <c r="U9" s="588"/>
      <c r="V9" s="588"/>
    </row>
    <row r="10" spans="1:22" s="46" customFormat="1" ht="21.75" customHeight="1" thickBot="1" x14ac:dyDescent="0.55000000000000004">
      <c r="A10" s="299" t="s">
        <v>22</v>
      </c>
      <c r="B10" s="45" t="s">
        <v>19</v>
      </c>
      <c r="C10" s="45"/>
      <c r="D10" s="45"/>
      <c r="E10" s="45"/>
      <c r="F10" s="628"/>
      <c r="G10" s="628"/>
      <c r="H10" s="628"/>
      <c r="I10" s="628"/>
      <c r="J10" s="628"/>
      <c r="K10" s="628"/>
      <c r="L10" s="628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40.5" customHeight="1" thickTop="1" thickBot="1" x14ac:dyDescent="0.55000000000000004">
      <c r="A11" s="300" t="s">
        <v>9</v>
      </c>
      <c r="B11" s="629" t="s">
        <v>10</v>
      </c>
      <c r="C11" s="629"/>
      <c r="D11" s="629"/>
      <c r="E11" s="629"/>
      <c r="F11" s="629"/>
      <c r="G11" s="629"/>
      <c r="H11" s="629"/>
      <c r="I11" s="629"/>
      <c r="J11" s="629"/>
      <c r="K11" s="630" t="s">
        <v>31</v>
      </c>
      <c r="L11" s="629"/>
      <c r="M11" s="629"/>
      <c r="N11" s="629"/>
      <c r="O11" s="301" t="s">
        <v>277</v>
      </c>
      <c r="P11" s="302"/>
      <c r="Q11" s="303"/>
      <c r="R11" s="631" t="s">
        <v>33</v>
      </c>
      <c r="S11" s="632"/>
      <c r="T11" s="632"/>
      <c r="U11" s="629" t="s">
        <v>12</v>
      </c>
      <c r="V11" s="629"/>
    </row>
    <row r="12" spans="1:22" ht="21.75" customHeight="1" thickTop="1" x14ac:dyDescent="0.5">
      <c r="A12" s="304">
        <v>1</v>
      </c>
      <c r="B12" s="633" t="s">
        <v>278</v>
      </c>
      <c r="C12" s="633"/>
      <c r="D12" s="633"/>
      <c r="E12" s="633"/>
      <c r="F12" s="633"/>
      <c r="G12" s="633"/>
      <c r="H12" s="633"/>
      <c r="I12" s="633"/>
      <c r="J12" s="633"/>
      <c r="K12" s="634"/>
      <c r="L12" s="634"/>
      <c r="M12" s="634"/>
      <c r="N12" s="634"/>
      <c r="O12" s="635"/>
      <c r="P12" s="635"/>
      <c r="Q12" s="635"/>
      <c r="R12" s="636"/>
      <c r="S12" s="637"/>
      <c r="T12" s="638"/>
      <c r="U12" s="639"/>
      <c r="V12" s="639"/>
    </row>
    <row r="13" spans="1:22" ht="21.75" customHeight="1" x14ac:dyDescent="0.5">
      <c r="A13" s="52"/>
      <c r="B13" s="621"/>
      <c r="C13" s="622"/>
      <c r="D13" s="622"/>
      <c r="E13" s="622"/>
      <c r="F13" s="622"/>
      <c r="G13" s="622"/>
      <c r="H13" s="622"/>
      <c r="I13" s="622"/>
      <c r="J13" s="623"/>
      <c r="K13" s="560"/>
      <c r="L13" s="560"/>
      <c r="M13" s="560"/>
      <c r="N13" s="560"/>
      <c r="O13" s="561"/>
      <c r="P13" s="561"/>
      <c r="Q13" s="561"/>
      <c r="R13" s="562"/>
      <c r="S13" s="563"/>
      <c r="T13" s="564"/>
      <c r="U13" s="565"/>
      <c r="V13" s="565"/>
    </row>
    <row r="14" spans="1:22" ht="21.75" customHeight="1" x14ac:dyDescent="0.5">
      <c r="A14" s="52"/>
      <c r="B14" s="624"/>
      <c r="C14" s="624"/>
      <c r="D14" s="624"/>
      <c r="E14" s="624"/>
      <c r="F14" s="624"/>
      <c r="G14" s="624"/>
      <c r="H14" s="625"/>
      <c r="I14" s="626"/>
      <c r="J14" s="627"/>
      <c r="K14" s="560"/>
      <c r="L14" s="560"/>
      <c r="M14" s="560"/>
      <c r="N14" s="560"/>
      <c r="O14" s="561"/>
      <c r="P14" s="561"/>
      <c r="Q14" s="561"/>
      <c r="R14" s="562"/>
      <c r="S14" s="563"/>
      <c r="T14" s="564"/>
      <c r="U14" s="565"/>
      <c r="V14" s="565"/>
    </row>
    <row r="15" spans="1:22" ht="21.75" customHeight="1" x14ac:dyDescent="0.5">
      <c r="A15" s="56"/>
      <c r="B15" s="619"/>
      <c r="C15" s="619"/>
      <c r="D15" s="619"/>
      <c r="E15" s="619"/>
      <c r="F15" s="619"/>
      <c r="G15" s="619"/>
      <c r="H15" s="620"/>
      <c r="I15" s="558"/>
      <c r="J15" s="559"/>
      <c r="K15" s="560"/>
      <c r="L15" s="560"/>
      <c r="M15" s="560"/>
      <c r="N15" s="560"/>
      <c r="O15" s="561"/>
      <c r="P15" s="561"/>
      <c r="Q15" s="561"/>
      <c r="R15" s="562"/>
      <c r="S15" s="563"/>
      <c r="T15" s="564"/>
      <c r="U15" s="565"/>
      <c r="V15" s="565"/>
    </row>
    <row r="16" spans="1:22" ht="21.75" customHeight="1" x14ac:dyDescent="0.5">
      <c r="A16" s="56"/>
      <c r="B16" s="619"/>
      <c r="C16" s="619"/>
      <c r="D16" s="619"/>
      <c r="E16" s="619"/>
      <c r="F16" s="619"/>
      <c r="G16" s="619"/>
      <c r="H16" s="620"/>
      <c r="I16" s="558"/>
      <c r="J16" s="559"/>
      <c r="K16" s="560"/>
      <c r="L16" s="560"/>
      <c r="M16" s="560"/>
      <c r="N16" s="560"/>
      <c r="O16" s="561"/>
      <c r="P16" s="561"/>
      <c r="Q16" s="561"/>
      <c r="R16" s="562"/>
      <c r="S16" s="563"/>
      <c r="T16" s="564"/>
      <c r="U16" s="565"/>
      <c r="V16" s="565"/>
    </row>
    <row r="17" spans="1:24" ht="21.75" customHeight="1" x14ac:dyDescent="0.5">
      <c r="A17" s="57"/>
      <c r="B17" s="617"/>
      <c r="C17" s="617"/>
      <c r="D17" s="617"/>
      <c r="E17" s="617"/>
      <c r="F17" s="617"/>
      <c r="G17" s="617"/>
      <c r="H17" s="618"/>
      <c r="I17" s="548"/>
      <c r="J17" s="549"/>
      <c r="K17" s="550"/>
      <c r="L17" s="550"/>
      <c r="M17" s="550"/>
      <c r="N17" s="550"/>
      <c r="O17" s="551"/>
      <c r="P17" s="551"/>
      <c r="Q17" s="551"/>
      <c r="R17" s="552"/>
      <c r="S17" s="553"/>
      <c r="T17" s="554"/>
      <c r="U17" s="555"/>
      <c r="V17" s="555"/>
    </row>
    <row r="18" spans="1:24" ht="21.75" customHeight="1" x14ac:dyDescent="0.5">
      <c r="A18" s="58" t="s">
        <v>13</v>
      </c>
      <c r="B18" s="530" t="s">
        <v>279</v>
      </c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531"/>
      <c r="P18" s="531"/>
      <c r="Q18" s="532"/>
      <c r="R18" s="609">
        <f>SUM(R12:T14)</f>
        <v>0</v>
      </c>
      <c r="S18" s="610"/>
      <c r="T18" s="611"/>
      <c r="U18" s="536"/>
      <c r="V18" s="537"/>
    </row>
    <row r="19" spans="1:24" ht="21.75" customHeight="1" thickBot="1" x14ac:dyDescent="0.55000000000000004">
      <c r="A19" s="57"/>
      <c r="B19" s="538" t="s">
        <v>280</v>
      </c>
      <c r="C19" s="539"/>
      <c r="D19" s="539"/>
      <c r="E19" s="539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2"/>
      <c r="Q19" s="613"/>
      <c r="R19" s="614"/>
      <c r="S19" s="615"/>
      <c r="T19" s="616"/>
      <c r="U19" s="544" t="s">
        <v>281</v>
      </c>
      <c r="V19" s="545"/>
    </row>
    <row r="20" spans="1:24" ht="21.75" customHeight="1" thickTop="1" x14ac:dyDescent="0.5">
      <c r="A20" s="297" t="s">
        <v>22</v>
      </c>
      <c r="B20" s="522" t="s">
        <v>43</v>
      </c>
      <c r="C20" s="522"/>
      <c r="D20" s="522"/>
      <c r="E20" s="522"/>
      <c r="F20" s="522"/>
      <c r="G20" s="523"/>
      <c r="H20" s="523"/>
      <c r="I20" s="523"/>
      <c r="J20" s="524" t="s">
        <v>44</v>
      </c>
      <c r="K20" s="524"/>
      <c r="L20" s="524"/>
      <c r="M20" s="525"/>
      <c r="N20" s="525"/>
      <c r="O20" s="525"/>
      <c r="P20" s="525"/>
      <c r="Q20" s="525"/>
      <c r="R20" s="525"/>
      <c r="S20" s="525"/>
      <c r="T20" s="525"/>
      <c r="U20" s="525"/>
      <c r="V20" s="525"/>
    </row>
    <row r="21" spans="1:24" ht="21.75" customHeight="1" x14ac:dyDescent="0.5">
      <c r="A21" s="305" t="s">
        <v>22</v>
      </c>
      <c r="B21" s="526" t="s">
        <v>45</v>
      </c>
      <c r="C21" s="526"/>
      <c r="D21" s="526"/>
      <c r="E21" s="526"/>
      <c r="F21" s="526"/>
      <c r="G21" s="527"/>
      <c r="H21" s="527"/>
      <c r="I21" s="527"/>
      <c r="J21" s="45" t="s">
        <v>46</v>
      </c>
      <c r="K21" s="45"/>
      <c r="L21" s="45"/>
      <c r="M21" s="306"/>
      <c r="N21" s="306"/>
      <c r="O21" s="306"/>
      <c r="P21" s="306"/>
      <c r="Q21" s="306"/>
      <c r="R21" s="306"/>
      <c r="S21" s="306"/>
      <c r="T21" s="306"/>
      <c r="U21" s="306"/>
      <c r="V21" s="306"/>
    </row>
    <row r="22" spans="1:24" ht="21.75" customHeight="1" x14ac:dyDescent="0.5">
      <c r="A22" s="307"/>
      <c r="B22" s="61"/>
      <c r="C22" s="61"/>
      <c r="D22" s="61"/>
      <c r="E22" s="61"/>
      <c r="F22" s="569"/>
      <c r="G22" s="569"/>
      <c r="H22" s="569"/>
      <c r="I22" s="608"/>
      <c r="J22" s="608"/>
      <c r="K22" s="608"/>
      <c r="L22" s="608"/>
      <c r="M22" s="608"/>
      <c r="N22" s="608"/>
      <c r="O22" s="608"/>
      <c r="P22" s="608"/>
      <c r="Q22" s="608"/>
      <c r="R22" s="569"/>
      <c r="S22" s="569"/>
      <c r="T22" s="569"/>
      <c r="U22" s="569"/>
      <c r="V22" s="569"/>
      <c r="W22" s="569"/>
      <c r="X22" s="63"/>
    </row>
    <row r="23" spans="1:24" x14ac:dyDescent="0.5"/>
    <row r="24" spans="1:24" x14ac:dyDescent="0.5"/>
    <row r="25" spans="1:24" x14ac:dyDescent="0.5"/>
    <row r="26" spans="1:24" x14ac:dyDescent="0.5"/>
    <row r="27" spans="1:24" x14ac:dyDescent="0.5"/>
    <row r="28" spans="1:24" x14ac:dyDescent="0.5"/>
    <row r="29" spans="1:24" x14ac:dyDescent="0.5"/>
    <row r="30" spans="1:24" x14ac:dyDescent="0.5"/>
    <row r="31" spans="1:24" x14ac:dyDescent="0.5"/>
    <row r="32" spans="1:24" x14ac:dyDescent="0.5"/>
    <row r="33" x14ac:dyDescent="0.5"/>
    <row r="34" x14ac:dyDescent="0.5"/>
    <row r="35" x14ac:dyDescent="0.5"/>
    <row r="36" x14ac:dyDescent="0.5"/>
    <row r="37" x14ac:dyDescent="0.5"/>
    <row r="38" x14ac:dyDescent="0.5"/>
    <row r="39" x14ac:dyDescent="0.5"/>
    <row r="40" x14ac:dyDescent="0.5"/>
    <row r="41" x14ac:dyDescent="0.5"/>
    <row r="42" x14ac:dyDescent="0.5"/>
    <row r="43" x14ac:dyDescent="0.5"/>
    <row r="44" x14ac:dyDescent="0.5"/>
    <row r="45" x14ac:dyDescent="0.5"/>
    <row r="46" x14ac:dyDescent="0.5"/>
    <row r="47" x14ac:dyDescent="0.5"/>
    <row r="48" x14ac:dyDescent="0.5"/>
    <row r="49" x14ac:dyDescent="0.5"/>
    <row r="50" x14ac:dyDescent="0.5"/>
    <row r="51" x14ac:dyDescent="0.5"/>
    <row r="52" x14ac:dyDescent="0.5"/>
    <row r="53" x14ac:dyDescent="0.5"/>
    <row r="54" x14ac:dyDescent="0.5"/>
    <row r="55" x14ac:dyDescent="0.5"/>
    <row r="56" x14ac:dyDescent="0.5"/>
    <row r="57" x14ac:dyDescent="0.5"/>
    <row r="58" x14ac:dyDescent="0.5"/>
    <row r="59" x14ac:dyDescent="0.5"/>
    <row r="60" x14ac:dyDescent="0.5"/>
    <row r="61" x14ac:dyDescent="0.5"/>
    <row r="62" x14ac:dyDescent="0.5"/>
    <row r="63" x14ac:dyDescent="0.5"/>
    <row r="64" x14ac:dyDescent="0.5"/>
    <row r="65" x14ac:dyDescent="0.5"/>
    <row r="66" x14ac:dyDescent="0.5"/>
    <row r="67" x14ac:dyDescent="0.5"/>
    <row r="68" x14ac:dyDescent="0.5"/>
    <row r="69" x14ac:dyDescent="0.5"/>
    <row r="70" x14ac:dyDescent="0.5"/>
    <row r="71" x14ac:dyDescent="0.5"/>
    <row r="72" x14ac:dyDescent="0.5"/>
    <row r="73" x14ac:dyDescent="0.5"/>
    <row r="74" x14ac:dyDescent="0.5"/>
    <row r="75" x14ac:dyDescent="0.5"/>
    <row r="76" x14ac:dyDescent="0.5"/>
    <row r="77" x14ac:dyDescent="0.5"/>
    <row r="78" x14ac:dyDescent="0.5"/>
    <row r="79" x14ac:dyDescent="0.5"/>
    <row r="80" x14ac:dyDescent="0.5"/>
    <row r="81" x14ac:dyDescent="0.5"/>
    <row r="82" x14ac:dyDescent="0.5"/>
    <row r="83" x14ac:dyDescent="0.5"/>
    <row r="84" x14ac:dyDescent="0.5"/>
    <row r="85" x14ac:dyDescent="0.5"/>
    <row r="86" x14ac:dyDescent="0.5"/>
    <row r="87" x14ac:dyDescent="0.5"/>
    <row r="88" x14ac:dyDescent="0.5"/>
    <row r="89" x14ac:dyDescent="0.5"/>
    <row r="90" x14ac:dyDescent="0.5"/>
    <row r="91" x14ac:dyDescent="0.5"/>
    <row r="92" x14ac:dyDescent="0.5"/>
    <row r="93" x14ac:dyDescent="0.5"/>
    <row r="94" x14ac:dyDescent="0.5"/>
    <row r="95" x14ac:dyDescent="0.5"/>
    <row r="96" x14ac:dyDescent="0.5"/>
    <row r="97" x14ac:dyDescent="0.5"/>
    <row r="98" x14ac:dyDescent="0.5"/>
    <row r="99" x14ac:dyDescent="0.5"/>
    <row r="100" x14ac:dyDescent="0.5"/>
    <row r="101" x14ac:dyDescent="0.5"/>
    <row r="102" x14ac:dyDescent="0.5"/>
    <row r="103" x14ac:dyDescent="0.5"/>
    <row r="104" x14ac:dyDescent="0.5"/>
    <row r="105" x14ac:dyDescent="0.5"/>
    <row r="106" x14ac:dyDescent="0.5"/>
    <row r="107" x14ac:dyDescent="0.5"/>
    <row r="108" x14ac:dyDescent="0.5"/>
    <row r="109" x14ac:dyDescent="0.5"/>
    <row r="110" x14ac:dyDescent="0.5"/>
    <row r="111" x14ac:dyDescent="0.5"/>
    <row r="112" x14ac:dyDescent="0.5"/>
    <row r="113" x14ac:dyDescent="0.5"/>
    <row r="114" x14ac:dyDescent="0.5"/>
    <row r="115" x14ac:dyDescent="0.5"/>
  </sheetData>
  <mergeCells count="69">
    <mergeCell ref="J9:K9"/>
    <mergeCell ref="N9:V9"/>
    <mergeCell ref="A2:V2"/>
    <mergeCell ref="A3:V3"/>
    <mergeCell ref="B4:D4"/>
    <mergeCell ref="I4:V4"/>
    <mergeCell ref="B5:D5"/>
    <mergeCell ref="E5:V5"/>
    <mergeCell ref="B6:D6"/>
    <mergeCell ref="E6:V6"/>
    <mergeCell ref="B7:H7"/>
    <mergeCell ref="I7:V7"/>
    <mergeCell ref="D8:G8"/>
    <mergeCell ref="B12:J12"/>
    <mergeCell ref="K12:N12"/>
    <mergeCell ref="O12:Q12"/>
    <mergeCell ref="R12:T12"/>
    <mergeCell ref="U12:V12"/>
    <mergeCell ref="F10:L10"/>
    <mergeCell ref="B11:J11"/>
    <mergeCell ref="K11:N11"/>
    <mergeCell ref="R11:T11"/>
    <mergeCell ref="U11:V11"/>
    <mergeCell ref="B13:J13"/>
    <mergeCell ref="K13:N13"/>
    <mergeCell ref="O13:Q13"/>
    <mergeCell ref="R13:T13"/>
    <mergeCell ref="U13:V13"/>
    <mergeCell ref="U14:V14"/>
    <mergeCell ref="B15:H15"/>
    <mergeCell ref="I15:J15"/>
    <mergeCell ref="K15:N15"/>
    <mergeCell ref="O15:Q15"/>
    <mergeCell ref="R15:T15"/>
    <mergeCell ref="U15:V15"/>
    <mergeCell ref="B14:H14"/>
    <mergeCell ref="I14:J14"/>
    <mergeCell ref="K14:N14"/>
    <mergeCell ref="O14:Q14"/>
    <mergeCell ref="R14:T14"/>
    <mergeCell ref="U17:V17"/>
    <mergeCell ref="B16:H16"/>
    <mergeCell ref="I16:J16"/>
    <mergeCell ref="K16:N16"/>
    <mergeCell ref="O16:Q16"/>
    <mergeCell ref="R16:T16"/>
    <mergeCell ref="U16:V16"/>
    <mergeCell ref="B17:H17"/>
    <mergeCell ref="I17:J17"/>
    <mergeCell ref="K17:N17"/>
    <mergeCell ref="O17:Q17"/>
    <mergeCell ref="R17:T17"/>
    <mergeCell ref="B18:Q18"/>
    <mergeCell ref="R18:T18"/>
    <mergeCell ref="U18:V18"/>
    <mergeCell ref="B19:E19"/>
    <mergeCell ref="F19:Q19"/>
    <mergeCell ref="R19:T19"/>
    <mergeCell ref="U19:V19"/>
    <mergeCell ref="F22:H22"/>
    <mergeCell ref="I22:Q22"/>
    <mergeCell ref="R22:U22"/>
    <mergeCell ref="V22:W22"/>
    <mergeCell ref="B20:F20"/>
    <mergeCell ref="G20:I20"/>
    <mergeCell ref="J20:L20"/>
    <mergeCell ref="M20:V20"/>
    <mergeCell ref="B21:F21"/>
    <mergeCell ref="G21:I21"/>
  </mergeCell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53CE-6875-4B49-82F3-37E866F2EAF0}">
  <sheetPr>
    <tabColor theme="4"/>
  </sheetPr>
  <dimension ref="A1:M62"/>
  <sheetViews>
    <sheetView view="pageBreakPreview" topLeftCell="A61" zoomScale="110" zoomScaleNormal="100" zoomScaleSheetLayoutView="110" workbookViewId="0">
      <selection activeCell="H63" sqref="H63"/>
    </sheetView>
  </sheetViews>
  <sheetFormatPr defaultColWidth="0" defaultRowHeight="21.75" x14ac:dyDescent="0.5"/>
  <cols>
    <col min="1" max="1" width="5.7109375" style="308" customWidth="1"/>
    <col min="2" max="2" width="47.42578125" style="309" customWidth="1"/>
    <col min="3" max="3" width="6.7109375" style="308" customWidth="1"/>
    <col min="4" max="4" width="5.42578125" style="308" customWidth="1"/>
    <col min="5" max="5" width="11.28515625" style="308" bestFit="1" customWidth="1"/>
    <col min="6" max="6" width="13.7109375" style="308" bestFit="1" customWidth="1"/>
    <col min="7" max="7" width="11.140625" style="308" customWidth="1"/>
    <col min="8" max="8" width="9.5703125" style="308" customWidth="1"/>
    <col min="9" max="9" width="12.5703125" style="308" bestFit="1" customWidth="1"/>
    <col min="10" max="10" width="11.140625" style="308" customWidth="1"/>
    <col min="11" max="11" width="1.85546875" style="308" customWidth="1"/>
    <col min="12" max="256" width="0" style="308" hidden="1"/>
    <col min="257" max="257" width="5.7109375" style="308" customWidth="1"/>
    <col min="258" max="258" width="47.42578125" style="308" customWidth="1"/>
    <col min="259" max="259" width="6.7109375" style="308" customWidth="1"/>
    <col min="260" max="260" width="5.42578125" style="308" customWidth="1"/>
    <col min="261" max="261" width="11.28515625" style="308" bestFit="1" customWidth="1"/>
    <col min="262" max="262" width="13.7109375" style="308" bestFit="1" customWidth="1"/>
    <col min="263" max="263" width="11.140625" style="308" customWidth="1"/>
    <col min="264" max="264" width="9.5703125" style="308" customWidth="1"/>
    <col min="265" max="265" width="12.5703125" style="308" bestFit="1" customWidth="1"/>
    <col min="266" max="266" width="11.140625" style="308" customWidth="1"/>
    <col min="267" max="267" width="1.85546875" style="308" customWidth="1"/>
    <col min="268" max="512" width="0" style="308" hidden="1"/>
    <col min="513" max="513" width="5.7109375" style="308" customWidth="1"/>
    <col min="514" max="514" width="47.42578125" style="308" customWidth="1"/>
    <col min="515" max="515" width="6.7109375" style="308" customWidth="1"/>
    <col min="516" max="516" width="5.42578125" style="308" customWidth="1"/>
    <col min="517" max="517" width="11.28515625" style="308" bestFit="1" customWidth="1"/>
    <col min="518" max="518" width="13.7109375" style="308" bestFit="1" customWidth="1"/>
    <col min="519" max="519" width="11.140625" style="308" customWidth="1"/>
    <col min="520" max="520" width="9.5703125" style="308" customWidth="1"/>
    <col min="521" max="521" width="12.5703125" style="308" bestFit="1" customWidth="1"/>
    <col min="522" max="522" width="11.140625" style="308" customWidth="1"/>
    <col min="523" max="523" width="1.85546875" style="308" customWidth="1"/>
    <col min="524" max="768" width="0" style="308" hidden="1"/>
    <col min="769" max="769" width="5.7109375" style="308" customWidth="1"/>
    <col min="770" max="770" width="47.42578125" style="308" customWidth="1"/>
    <col min="771" max="771" width="6.7109375" style="308" customWidth="1"/>
    <col min="772" max="772" width="5.42578125" style="308" customWidth="1"/>
    <col min="773" max="773" width="11.28515625" style="308" bestFit="1" customWidth="1"/>
    <col min="774" max="774" width="13.7109375" style="308" bestFit="1" customWidth="1"/>
    <col min="775" max="775" width="11.140625" style="308" customWidth="1"/>
    <col min="776" max="776" width="9.5703125" style="308" customWidth="1"/>
    <col min="777" max="777" width="12.5703125" style="308" bestFit="1" customWidth="1"/>
    <col min="778" max="778" width="11.140625" style="308" customWidth="1"/>
    <col min="779" max="779" width="1.85546875" style="308" customWidth="1"/>
    <col min="780" max="1024" width="0" style="308" hidden="1"/>
    <col min="1025" max="1025" width="5.7109375" style="308" customWidth="1"/>
    <col min="1026" max="1026" width="47.42578125" style="308" customWidth="1"/>
    <col min="1027" max="1027" width="6.7109375" style="308" customWidth="1"/>
    <col min="1028" max="1028" width="5.42578125" style="308" customWidth="1"/>
    <col min="1029" max="1029" width="11.28515625" style="308" bestFit="1" customWidth="1"/>
    <col min="1030" max="1030" width="13.7109375" style="308" bestFit="1" customWidth="1"/>
    <col min="1031" max="1031" width="11.140625" style="308" customWidth="1"/>
    <col min="1032" max="1032" width="9.5703125" style="308" customWidth="1"/>
    <col min="1033" max="1033" width="12.5703125" style="308" bestFit="1" customWidth="1"/>
    <col min="1034" max="1034" width="11.140625" style="308" customWidth="1"/>
    <col min="1035" max="1035" width="1.85546875" style="308" customWidth="1"/>
    <col min="1036" max="1280" width="0" style="308" hidden="1"/>
    <col min="1281" max="1281" width="5.7109375" style="308" customWidth="1"/>
    <col min="1282" max="1282" width="47.42578125" style="308" customWidth="1"/>
    <col min="1283" max="1283" width="6.7109375" style="308" customWidth="1"/>
    <col min="1284" max="1284" width="5.42578125" style="308" customWidth="1"/>
    <col min="1285" max="1285" width="11.28515625" style="308" bestFit="1" customWidth="1"/>
    <col min="1286" max="1286" width="13.7109375" style="308" bestFit="1" customWidth="1"/>
    <col min="1287" max="1287" width="11.140625" style="308" customWidth="1"/>
    <col min="1288" max="1288" width="9.5703125" style="308" customWidth="1"/>
    <col min="1289" max="1289" width="12.5703125" style="308" bestFit="1" customWidth="1"/>
    <col min="1290" max="1290" width="11.140625" style="308" customWidth="1"/>
    <col min="1291" max="1291" width="1.85546875" style="308" customWidth="1"/>
    <col min="1292" max="1536" width="0" style="308" hidden="1"/>
    <col min="1537" max="1537" width="5.7109375" style="308" customWidth="1"/>
    <col min="1538" max="1538" width="47.42578125" style="308" customWidth="1"/>
    <col min="1539" max="1539" width="6.7109375" style="308" customWidth="1"/>
    <col min="1540" max="1540" width="5.42578125" style="308" customWidth="1"/>
    <col min="1541" max="1541" width="11.28515625" style="308" bestFit="1" customWidth="1"/>
    <col min="1542" max="1542" width="13.7109375" style="308" bestFit="1" customWidth="1"/>
    <col min="1543" max="1543" width="11.140625" style="308" customWidth="1"/>
    <col min="1544" max="1544" width="9.5703125" style="308" customWidth="1"/>
    <col min="1545" max="1545" width="12.5703125" style="308" bestFit="1" customWidth="1"/>
    <col min="1546" max="1546" width="11.140625" style="308" customWidth="1"/>
    <col min="1547" max="1547" width="1.85546875" style="308" customWidth="1"/>
    <col min="1548" max="1792" width="0" style="308" hidden="1"/>
    <col min="1793" max="1793" width="5.7109375" style="308" customWidth="1"/>
    <col min="1794" max="1794" width="47.42578125" style="308" customWidth="1"/>
    <col min="1795" max="1795" width="6.7109375" style="308" customWidth="1"/>
    <col min="1796" max="1796" width="5.42578125" style="308" customWidth="1"/>
    <col min="1797" max="1797" width="11.28515625" style="308" bestFit="1" customWidth="1"/>
    <col min="1798" max="1798" width="13.7109375" style="308" bestFit="1" customWidth="1"/>
    <col min="1799" max="1799" width="11.140625" style="308" customWidth="1"/>
    <col min="1800" max="1800" width="9.5703125" style="308" customWidth="1"/>
    <col min="1801" max="1801" width="12.5703125" style="308" bestFit="1" customWidth="1"/>
    <col min="1802" max="1802" width="11.140625" style="308" customWidth="1"/>
    <col min="1803" max="1803" width="1.85546875" style="308" customWidth="1"/>
    <col min="1804" max="2048" width="0" style="308" hidden="1"/>
    <col min="2049" max="2049" width="5.7109375" style="308" customWidth="1"/>
    <col min="2050" max="2050" width="47.42578125" style="308" customWidth="1"/>
    <col min="2051" max="2051" width="6.7109375" style="308" customWidth="1"/>
    <col min="2052" max="2052" width="5.42578125" style="308" customWidth="1"/>
    <col min="2053" max="2053" width="11.28515625" style="308" bestFit="1" customWidth="1"/>
    <col min="2054" max="2054" width="13.7109375" style="308" bestFit="1" customWidth="1"/>
    <col min="2055" max="2055" width="11.140625" style="308" customWidth="1"/>
    <col min="2056" max="2056" width="9.5703125" style="308" customWidth="1"/>
    <col min="2057" max="2057" width="12.5703125" style="308" bestFit="1" customWidth="1"/>
    <col min="2058" max="2058" width="11.140625" style="308" customWidth="1"/>
    <col min="2059" max="2059" width="1.85546875" style="308" customWidth="1"/>
    <col min="2060" max="2304" width="0" style="308" hidden="1"/>
    <col min="2305" max="2305" width="5.7109375" style="308" customWidth="1"/>
    <col min="2306" max="2306" width="47.42578125" style="308" customWidth="1"/>
    <col min="2307" max="2307" width="6.7109375" style="308" customWidth="1"/>
    <col min="2308" max="2308" width="5.42578125" style="308" customWidth="1"/>
    <col min="2309" max="2309" width="11.28515625" style="308" bestFit="1" customWidth="1"/>
    <col min="2310" max="2310" width="13.7109375" style="308" bestFit="1" customWidth="1"/>
    <col min="2311" max="2311" width="11.140625" style="308" customWidth="1"/>
    <col min="2312" max="2312" width="9.5703125" style="308" customWidth="1"/>
    <col min="2313" max="2313" width="12.5703125" style="308" bestFit="1" customWidth="1"/>
    <col min="2314" max="2314" width="11.140625" style="308" customWidth="1"/>
    <col min="2315" max="2315" width="1.85546875" style="308" customWidth="1"/>
    <col min="2316" max="2560" width="0" style="308" hidden="1"/>
    <col min="2561" max="2561" width="5.7109375" style="308" customWidth="1"/>
    <col min="2562" max="2562" width="47.42578125" style="308" customWidth="1"/>
    <col min="2563" max="2563" width="6.7109375" style="308" customWidth="1"/>
    <col min="2564" max="2564" width="5.42578125" style="308" customWidth="1"/>
    <col min="2565" max="2565" width="11.28515625" style="308" bestFit="1" customWidth="1"/>
    <col min="2566" max="2566" width="13.7109375" style="308" bestFit="1" customWidth="1"/>
    <col min="2567" max="2567" width="11.140625" style="308" customWidth="1"/>
    <col min="2568" max="2568" width="9.5703125" style="308" customWidth="1"/>
    <col min="2569" max="2569" width="12.5703125" style="308" bestFit="1" customWidth="1"/>
    <col min="2570" max="2570" width="11.140625" style="308" customWidth="1"/>
    <col min="2571" max="2571" width="1.85546875" style="308" customWidth="1"/>
    <col min="2572" max="2816" width="0" style="308" hidden="1"/>
    <col min="2817" max="2817" width="5.7109375" style="308" customWidth="1"/>
    <col min="2818" max="2818" width="47.42578125" style="308" customWidth="1"/>
    <col min="2819" max="2819" width="6.7109375" style="308" customWidth="1"/>
    <col min="2820" max="2820" width="5.42578125" style="308" customWidth="1"/>
    <col min="2821" max="2821" width="11.28515625" style="308" bestFit="1" customWidth="1"/>
    <col min="2822" max="2822" width="13.7109375" style="308" bestFit="1" customWidth="1"/>
    <col min="2823" max="2823" width="11.140625" style="308" customWidth="1"/>
    <col min="2824" max="2824" width="9.5703125" style="308" customWidth="1"/>
    <col min="2825" max="2825" width="12.5703125" style="308" bestFit="1" customWidth="1"/>
    <col min="2826" max="2826" width="11.140625" style="308" customWidth="1"/>
    <col min="2827" max="2827" width="1.85546875" style="308" customWidth="1"/>
    <col min="2828" max="3072" width="0" style="308" hidden="1"/>
    <col min="3073" max="3073" width="5.7109375" style="308" customWidth="1"/>
    <col min="3074" max="3074" width="47.42578125" style="308" customWidth="1"/>
    <col min="3075" max="3075" width="6.7109375" style="308" customWidth="1"/>
    <col min="3076" max="3076" width="5.42578125" style="308" customWidth="1"/>
    <col min="3077" max="3077" width="11.28515625" style="308" bestFit="1" customWidth="1"/>
    <col min="3078" max="3078" width="13.7109375" style="308" bestFit="1" customWidth="1"/>
    <col min="3079" max="3079" width="11.140625" style="308" customWidth="1"/>
    <col min="3080" max="3080" width="9.5703125" style="308" customWidth="1"/>
    <col min="3081" max="3081" width="12.5703125" style="308" bestFit="1" customWidth="1"/>
    <col min="3082" max="3082" width="11.140625" style="308" customWidth="1"/>
    <col min="3083" max="3083" width="1.85546875" style="308" customWidth="1"/>
    <col min="3084" max="3328" width="0" style="308" hidden="1"/>
    <col min="3329" max="3329" width="5.7109375" style="308" customWidth="1"/>
    <col min="3330" max="3330" width="47.42578125" style="308" customWidth="1"/>
    <col min="3331" max="3331" width="6.7109375" style="308" customWidth="1"/>
    <col min="3332" max="3332" width="5.42578125" style="308" customWidth="1"/>
    <col min="3333" max="3333" width="11.28515625" style="308" bestFit="1" customWidth="1"/>
    <col min="3334" max="3334" width="13.7109375" style="308" bestFit="1" customWidth="1"/>
    <col min="3335" max="3335" width="11.140625" style="308" customWidth="1"/>
    <col min="3336" max="3336" width="9.5703125" style="308" customWidth="1"/>
    <col min="3337" max="3337" width="12.5703125" style="308" bestFit="1" customWidth="1"/>
    <col min="3338" max="3338" width="11.140625" style="308" customWidth="1"/>
    <col min="3339" max="3339" width="1.85546875" style="308" customWidth="1"/>
    <col min="3340" max="3584" width="0" style="308" hidden="1"/>
    <col min="3585" max="3585" width="5.7109375" style="308" customWidth="1"/>
    <col min="3586" max="3586" width="47.42578125" style="308" customWidth="1"/>
    <col min="3587" max="3587" width="6.7109375" style="308" customWidth="1"/>
    <col min="3588" max="3588" width="5.42578125" style="308" customWidth="1"/>
    <col min="3589" max="3589" width="11.28515625" style="308" bestFit="1" customWidth="1"/>
    <col min="3590" max="3590" width="13.7109375" style="308" bestFit="1" customWidth="1"/>
    <col min="3591" max="3591" width="11.140625" style="308" customWidth="1"/>
    <col min="3592" max="3592" width="9.5703125" style="308" customWidth="1"/>
    <col min="3593" max="3593" width="12.5703125" style="308" bestFit="1" customWidth="1"/>
    <col min="3594" max="3594" width="11.140625" style="308" customWidth="1"/>
    <col min="3595" max="3595" width="1.85546875" style="308" customWidth="1"/>
    <col min="3596" max="3840" width="0" style="308" hidden="1"/>
    <col min="3841" max="3841" width="5.7109375" style="308" customWidth="1"/>
    <col min="3842" max="3842" width="47.42578125" style="308" customWidth="1"/>
    <col min="3843" max="3843" width="6.7109375" style="308" customWidth="1"/>
    <col min="3844" max="3844" width="5.42578125" style="308" customWidth="1"/>
    <col min="3845" max="3845" width="11.28515625" style="308" bestFit="1" customWidth="1"/>
    <col min="3846" max="3846" width="13.7109375" style="308" bestFit="1" customWidth="1"/>
    <col min="3847" max="3847" width="11.140625" style="308" customWidth="1"/>
    <col min="3848" max="3848" width="9.5703125" style="308" customWidth="1"/>
    <col min="3849" max="3849" width="12.5703125" style="308" bestFit="1" customWidth="1"/>
    <col min="3850" max="3850" width="11.140625" style="308" customWidth="1"/>
    <col min="3851" max="3851" width="1.85546875" style="308" customWidth="1"/>
    <col min="3852" max="4096" width="0" style="308" hidden="1"/>
    <col min="4097" max="4097" width="5.7109375" style="308" customWidth="1"/>
    <col min="4098" max="4098" width="47.42578125" style="308" customWidth="1"/>
    <col min="4099" max="4099" width="6.7109375" style="308" customWidth="1"/>
    <col min="4100" max="4100" width="5.42578125" style="308" customWidth="1"/>
    <col min="4101" max="4101" width="11.28515625" style="308" bestFit="1" customWidth="1"/>
    <col min="4102" max="4102" width="13.7109375" style="308" bestFit="1" customWidth="1"/>
    <col min="4103" max="4103" width="11.140625" style="308" customWidth="1"/>
    <col min="4104" max="4104" width="9.5703125" style="308" customWidth="1"/>
    <col min="4105" max="4105" width="12.5703125" style="308" bestFit="1" customWidth="1"/>
    <col min="4106" max="4106" width="11.140625" style="308" customWidth="1"/>
    <col min="4107" max="4107" width="1.85546875" style="308" customWidth="1"/>
    <col min="4108" max="4352" width="0" style="308" hidden="1"/>
    <col min="4353" max="4353" width="5.7109375" style="308" customWidth="1"/>
    <col min="4354" max="4354" width="47.42578125" style="308" customWidth="1"/>
    <col min="4355" max="4355" width="6.7109375" style="308" customWidth="1"/>
    <col min="4356" max="4356" width="5.42578125" style="308" customWidth="1"/>
    <col min="4357" max="4357" width="11.28515625" style="308" bestFit="1" customWidth="1"/>
    <col min="4358" max="4358" width="13.7109375" style="308" bestFit="1" customWidth="1"/>
    <col min="4359" max="4359" width="11.140625" style="308" customWidth="1"/>
    <col min="4360" max="4360" width="9.5703125" style="308" customWidth="1"/>
    <col min="4361" max="4361" width="12.5703125" style="308" bestFit="1" customWidth="1"/>
    <col min="4362" max="4362" width="11.140625" style="308" customWidth="1"/>
    <col min="4363" max="4363" width="1.85546875" style="308" customWidth="1"/>
    <col min="4364" max="4608" width="0" style="308" hidden="1"/>
    <col min="4609" max="4609" width="5.7109375" style="308" customWidth="1"/>
    <col min="4610" max="4610" width="47.42578125" style="308" customWidth="1"/>
    <col min="4611" max="4611" width="6.7109375" style="308" customWidth="1"/>
    <col min="4612" max="4612" width="5.42578125" style="308" customWidth="1"/>
    <col min="4613" max="4613" width="11.28515625" style="308" bestFit="1" customWidth="1"/>
    <col min="4614" max="4614" width="13.7109375" style="308" bestFit="1" customWidth="1"/>
    <col min="4615" max="4615" width="11.140625" style="308" customWidth="1"/>
    <col min="4616" max="4616" width="9.5703125" style="308" customWidth="1"/>
    <col min="4617" max="4617" width="12.5703125" style="308" bestFit="1" customWidth="1"/>
    <col min="4618" max="4618" width="11.140625" style="308" customWidth="1"/>
    <col min="4619" max="4619" width="1.85546875" style="308" customWidth="1"/>
    <col min="4620" max="4864" width="0" style="308" hidden="1"/>
    <col min="4865" max="4865" width="5.7109375" style="308" customWidth="1"/>
    <col min="4866" max="4866" width="47.42578125" style="308" customWidth="1"/>
    <col min="4867" max="4867" width="6.7109375" style="308" customWidth="1"/>
    <col min="4868" max="4868" width="5.42578125" style="308" customWidth="1"/>
    <col min="4869" max="4869" width="11.28515625" style="308" bestFit="1" customWidth="1"/>
    <col min="4870" max="4870" width="13.7109375" style="308" bestFit="1" customWidth="1"/>
    <col min="4871" max="4871" width="11.140625" style="308" customWidth="1"/>
    <col min="4872" max="4872" width="9.5703125" style="308" customWidth="1"/>
    <col min="4873" max="4873" width="12.5703125" style="308" bestFit="1" customWidth="1"/>
    <col min="4874" max="4874" width="11.140625" style="308" customWidth="1"/>
    <col min="4875" max="4875" width="1.85546875" style="308" customWidth="1"/>
    <col min="4876" max="5120" width="0" style="308" hidden="1"/>
    <col min="5121" max="5121" width="5.7109375" style="308" customWidth="1"/>
    <col min="5122" max="5122" width="47.42578125" style="308" customWidth="1"/>
    <col min="5123" max="5123" width="6.7109375" style="308" customWidth="1"/>
    <col min="5124" max="5124" width="5.42578125" style="308" customWidth="1"/>
    <col min="5125" max="5125" width="11.28515625" style="308" bestFit="1" customWidth="1"/>
    <col min="5126" max="5126" width="13.7109375" style="308" bestFit="1" customWidth="1"/>
    <col min="5127" max="5127" width="11.140625" style="308" customWidth="1"/>
    <col min="5128" max="5128" width="9.5703125" style="308" customWidth="1"/>
    <col min="5129" max="5129" width="12.5703125" style="308" bestFit="1" customWidth="1"/>
    <col min="5130" max="5130" width="11.140625" style="308" customWidth="1"/>
    <col min="5131" max="5131" width="1.85546875" style="308" customWidth="1"/>
    <col min="5132" max="5376" width="0" style="308" hidden="1"/>
    <col min="5377" max="5377" width="5.7109375" style="308" customWidth="1"/>
    <col min="5378" max="5378" width="47.42578125" style="308" customWidth="1"/>
    <col min="5379" max="5379" width="6.7109375" style="308" customWidth="1"/>
    <col min="5380" max="5380" width="5.42578125" style="308" customWidth="1"/>
    <col min="5381" max="5381" width="11.28515625" style="308" bestFit="1" customWidth="1"/>
    <col min="5382" max="5382" width="13.7109375" style="308" bestFit="1" customWidth="1"/>
    <col min="5383" max="5383" width="11.140625" style="308" customWidth="1"/>
    <col min="5384" max="5384" width="9.5703125" style="308" customWidth="1"/>
    <col min="5385" max="5385" width="12.5703125" style="308" bestFit="1" customWidth="1"/>
    <col min="5386" max="5386" width="11.140625" style="308" customWidth="1"/>
    <col min="5387" max="5387" width="1.85546875" style="308" customWidth="1"/>
    <col min="5388" max="5632" width="0" style="308" hidden="1"/>
    <col min="5633" max="5633" width="5.7109375" style="308" customWidth="1"/>
    <col min="5634" max="5634" width="47.42578125" style="308" customWidth="1"/>
    <col min="5635" max="5635" width="6.7109375" style="308" customWidth="1"/>
    <col min="5636" max="5636" width="5.42578125" style="308" customWidth="1"/>
    <col min="5637" max="5637" width="11.28515625" style="308" bestFit="1" customWidth="1"/>
    <col min="5638" max="5638" width="13.7109375" style="308" bestFit="1" customWidth="1"/>
    <col min="5639" max="5639" width="11.140625" style="308" customWidth="1"/>
    <col min="5640" max="5640" width="9.5703125" style="308" customWidth="1"/>
    <col min="5641" max="5641" width="12.5703125" style="308" bestFit="1" customWidth="1"/>
    <col min="5642" max="5642" width="11.140625" style="308" customWidth="1"/>
    <col min="5643" max="5643" width="1.85546875" style="308" customWidth="1"/>
    <col min="5644" max="5888" width="0" style="308" hidden="1"/>
    <col min="5889" max="5889" width="5.7109375" style="308" customWidth="1"/>
    <col min="5890" max="5890" width="47.42578125" style="308" customWidth="1"/>
    <col min="5891" max="5891" width="6.7109375" style="308" customWidth="1"/>
    <col min="5892" max="5892" width="5.42578125" style="308" customWidth="1"/>
    <col min="5893" max="5893" width="11.28515625" style="308" bestFit="1" customWidth="1"/>
    <col min="5894" max="5894" width="13.7109375" style="308" bestFit="1" customWidth="1"/>
    <col min="5895" max="5895" width="11.140625" style="308" customWidth="1"/>
    <col min="5896" max="5896" width="9.5703125" style="308" customWidth="1"/>
    <col min="5897" max="5897" width="12.5703125" style="308" bestFit="1" customWidth="1"/>
    <col min="5898" max="5898" width="11.140625" style="308" customWidth="1"/>
    <col min="5899" max="5899" width="1.85546875" style="308" customWidth="1"/>
    <col min="5900" max="6144" width="0" style="308" hidden="1"/>
    <col min="6145" max="6145" width="5.7109375" style="308" customWidth="1"/>
    <col min="6146" max="6146" width="47.42578125" style="308" customWidth="1"/>
    <col min="6147" max="6147" width="6.7109375" style="308" customWidth="1"/>
    <col min="6148" max="6148" width="5.42578125" style="308" customWidth="1"/>
    <col min="6149" max="6149" width="11.28515625" style="308" bestFit="1" customWidth="1"/>
    <col min="6150" max="6150" width="13.7109375" style="308" bestFit="1" customWidth="1"/>
    <col min="6151" max="6151" width="11.140625" style="308" customWidth="1"/>
    <col min="6152" max="6152" width="9.5703125" style="308" customWidth="1"/>
    <col min="6153" max="6153" width="12.5703125" style="308" bestFit="1" customWidth="1"/>
    <col min="6154" max="6154" width="11.140625" style="308" customWidth="1"/>
    <col min="6155" max="6155" width="1.85546875" style="308" customWidth="1"/>
    <col min="6156" max="6400" width="0" style="308" hidden="1"/>
    <col min="6401" max="6401" width="5.7109375" style="308" customWidth="1"/>
    <col min="6402" max="6402" width="47.42578125" style="308" customWidth="1"/>
    <col min="6403" max="6403" width="6.7109375" style="308" customWidth="1"/>
    <col min="6404" max="6404" width="5.42578125" style="308" customWidth="1"/>
    <col min="6405" max="6405" width="11.28515625" style="308" bestFit="1" customWidth="1"/>
    <col min="6406" max="6406" width="13.7109375" style="308" bestFit="1" customWidth="1"/>
    <col min="6407" max="6407" width="11.140625" style="308" customWidth="1"/>
    <col min="6408" max="6408" width="9.5703125" style="308" customWidth="1"/>
    <col min="6409" max="6409" width="12.5703125" style="308" bestFit="1" customWidth="1"/>
    <col min="6410" max="6410" width="11.140625" style="308" customWidth="1"/>
    <col min="6411" max="6411" width="1.85546875" style="308" customWidth="1"/>
    <col min="6412" max="6656" width="0" style="308" hidden="1"/>
    <col min="6657" max="6657" width="5.7109375" style="308" customWidth="1"/>
    <col min="6658" max="6658" width="47.42578125" style="308" customWidth="1"/>
    <col min="6659" max="6659" width="6.7109375" style="308" customWidth="1"/>
    <col min="6660" max="6660" width="5.42578125" style="308" customWidth="1"/>
    <col min="6661" max="6661" width="11.28515625" style="308" bestFit="1" customWidth="1"/>
    <col min="6662" max="6662" width="13.7109375" style="308" bestFit="1" customWidth="1"/>
    <col min="6663" max="6663" width="11.140625" style="308" customWidth="1"/>
    <col min="6664" max="6664" width="9.5703125" style="308" customWidth="1"/>
    <col min="6665" max="6665" width="12.5703125" style="308" bestFit="1" customWidth="1"/>
    <col min="6666" max="6666" width="11.140625" style="308" customWidth="1"/>
    <col min="6667" max="6667" width="1.85546875" style="308" customWidth="1"/>
    <col min="6668" max="6912" width="0" style="308" hidden="1"/>
    <col min="6913" max="6913" width="5.7109375" style="308" customWidth="1"/>
    <col min="6914" max="6914" width="47.42578125" style="308" customWidth="1"/>
    <col min="6915" max="6915" width="6.7109375" style="308" customWidth="1"/>
    <col min="6916" max="6916" width="5.42578125" style="308" customWidth="1"/>
    <col min="6917" max="6917" width="11.28515625" style="308" bestFit="1" customWidth="1"/>
    <col min="6918" max="6918" width="13.7109375" style="308" bestFit="1" customWidth="1"/>
    <col min="6919" max="6919" width="11.140625" style="308" customWidth="1"/>
    <col min="6920" max="6920" width="9.5703125" style="308" customWidth="1"/>
    <col min="6921" max="6921" width="12.5703125" style="308" bestFit="1" customWidth="1"/>
    <col min="6922" max="6922" width="11.140625" style="308" customWidth="1"/>
    <col min="6923" max="6923" width="1.85546875" style="308" customWidth="1"/>
    <col min="6924" max="7168" width="0" style="308" hidden="1"/>
    <col min="7169" max="7169" width="5.7109375" style="308" customWidth="1"/>
    <col min="7170" max="7170" width="47.42578125" style="308" customWidth="1"/>
    <col min="7171" max="7171" width="6.7109375" style="308" customWidth="1"/>
    <col min="7172" max="7172" width="5.42578125" style="308" customWidth="1"/>
    <col min="7173" max="7173" width="11.28515625" style="308" bestFit="1" customWidth="1"/>
    <col min="7174" max="7174" width="13.7109375" style="308" bestFit="1" customWidth="1"/>
    <col min="7175" max="7175" width="11.140625" style="308" customWidth="1"/>
    <col min="7176" max="7176" width="9.5703125" style="308" customWidth="1"/>
    <col min="7177" max="7177" width="12.5703125" style="308" bestFit="1" customWidth="1"/>
    <col min="7178" max="7178" width="11.140625" style="308" customWidth="1"/>
    <col min="7179" max="7179" width="1.85546875" style="308" customWidth="1"/>
    <col min="7180" max="7424" width="0" style="308" hidden="1"/>
    <col min="7425" max="7425" width="5.7109375" style="308" customWidth="1"/>
    <col min="7426" max="7426" width="47.42578125" style="308" customWidth="1"/>
    <col min="7427" max="7427" width="6.7109375" style="308" customWidth="1"/>
    <col min="7428" max="7428" width="5.42578125" style="308" customWidth="1"/>
    <col min="7429" max="7429" width="11.28515625" style="308" bestFit="1" customWidth="1"/>
    <col min="7430" max="7430" width="13.7109375" style="308" bestFit="1" customWidth="1"/>
    <col min="7431" max="7431" width="11.140625" style="308" customWidth="1"/>
    <col min="7432" max="7432" width="9.5703125" style="308" customWidth="1"/>
    <col min="7433" max="7433" width="12.5703125" style="308" bestFit="1" customWidth="1"/>
    <col min="7434" max="7434" width="11.140625" style="308" customWidth="1"/>
    <col min="7435" max="7435" width="1.85546875" style="308" customWidth="1"/>
    <col min="7436" max="7680" width="0" style="308" hidden="1"/>
    <col min="7681" max="7681" width="5.7109375" style="308" customWidth="1"/>
    <col min="7682" max="7682" width="47.42578125" style="308" customWidth="1"/>
    <col min="7683" max="7683" width="6.7109375" style="308" customWidth="1"/>
    <col min="7684" max="7684" width="5.42578125" style="308" customWidth="1"/>
    <col min="7685" max="7685" width="11.28515625" style="308" bestFit="1" customWidth="1"/>
    <col min="7686" max="7686" width="13.7109375" style="308" bestFit="1" customWidth="1"/>
    <col min="7687" max="7687" width="11.140625" style="308" customWidth="1"/>
    <col min="7688" max="7688" width="9.5703125" style="308" customWidth="1"/>
    <col min="7689" max="7689" width="12.5703125" style="308" bestFit="1" customWidth="1"/>
    <col min="7690" max="7690" width="11.140625" style="308" customWidth="1"/>
    <col min="7691" max="7691" width="1.85546875" style="308" customWidth="1"/>
    <col min="7692" max="7936" width="0" style="308" hidden="1"/>
    <col min="7937" max="7937" width="5.7109375" style="308" customWidth="1"/>
    <col min="7938" max="7938" width="47.42578125" style="308" customWidth="1"/>
    <col min="7939" max="7939" width="6.7109375" style="308" customWidth="1"/>
    <col min="7940" max="7940" width="5.42578125" style="308" customWidth="1"/>
    <col min="7941" max="7941" width="11.28515625" style="308" bestFit="1" customWidth="1"/>
    <col min="7942" max="7942" width="13.7109375" style="308" bestFit="1" customWidth="1"/>
    <col min="7943" max="7943" width="11.140625" style="308" customWidth="1"/>
    <col min="7944" max="7944" width="9.5703125" style="308" customWidth="1"/>
    <col min="7945" max="7945" width="12.5703125" style="308" bestFit="1" customWidth="1"/>
    <col min="7946" max="7946" width="11.140625" style="308" customWidth="1"/>
    <col min="7947" max="7947" width="1.85546875" style="308" customWidth="1"/>
    <col min="7948" max="8192" width="0" style="308" hidden="1"/>
    <col min="8193" max="8193" width="5.7109375" style="308" customWidth="1"/>
    <col min="8194" max="8194" width="47.42578125" style="308" customWidth="1"/>
    <col min="8195" max="8195" width="6.7109375" style="308" customWidth="1"/>
    <col min="8196" max="8196" width="5.42578125" style="308" customWidth="1"/>
    <col min="8197" max="8197" width="11.28515625" style="308" bestFit="1" customWidth="1"/>
    <col min="8198" max="8198" width="13.7109375" style="308" bestFit="1" customWidth="1"/>
    <col min="8199" max="8199" width="11.140625" style="308" customWidth="1"/>
    <col min="8200" max="8200" width="9.5703125" style="308" customWidth="1"/>
    <col min="8201" max="8201" width="12.5703125" style="308" bestFit="1" customWidth="1"/>
    <col min="8202" max="8202" width="11.140625" style="308" customWidth="1"/>
    <col min="8203" max="8203" width="1.85546875" style="308" customWidth="1"/>
    <col min="8204" max="8448" width="0" style="308" hidden="1"/>
    <col min="8449" max="8449" width="5.7109375" style="308" customWidth="1"/>
    <col min="8450" max="8450" width="47.42578125" style="308" customWidth="1"/>
    <col min="8451" max="8451" width="6.7109375" style="308" customWidth="1"/>
    <col min="8452" max="8452" width="5.42578125" style="308" customWidth="1"/>
    <col min="8453" max="8453" width="11.28515625" style="308" bestFit="1" customWidth="1"/>
    <col min="8454" max="8454" width="13.7109375" style="308" bestFit="1" customWidth="1"/>
    <col min="8455" max="8455" width="11.140625" style="308" customWidth="1"/>
    <col min="8456" max="8456" width="9.5703125" style="308" customWidth="1"/>
    <col min="8457" max="8457" width="12.5703125" style="308" bestFit="1" customWidth="1"/>
    <col min="8458" max="8458" width="11.140625" style="308" customWidth="1"/>
    <col min="8459" max="8459" width="1.85546875" style="308" customWidth="1"/>
    <col min="8460" max="8704" width="0" style="308" hidden="1"/>
    <col min="8705" max="8705" width="5.7109375" style="308" customWidth="1"/>
    <col min="8706" max="8706" width="47.42578125" style="308" customWidth="1"/>
    <col min="8707" max="8707" width="6.7109375" style="308" customWidth="1"/>
    <col min="8708" max="8708" width="5.42578125" style="308" customWidth="1"/>
    <col min="8709" max="8709" width="11.28515625" style="308" bestFit="1" customWidth="1"/>
    <col min="8710" max="8710" width="13.7109375" style="308" bestFit="1" customWidth="1"/>
    <col min="8711" max="8711" width="11.140625" style="308" customWidth="1"/>
    <col min="8712" max="8712" width="9.5703125" style="308" customWidth="1"/>
    <col min="8713" max="8713" width="12.5703125" style="308" bestFit="1" customWidth="1"/>
    <col min="8714" max="8714" width="11.140625" style="308" customWidth="1"/>
    <col min="8715" max="8715" width="1.85546875" style="308" customWidth="1"/>
    <col min="8716" max="8960" width="0" style="308" hidden="1"/>
    <col min="8961" max="8961" width="5.7109375" style="308" customWidth="1"/>
    <col min="8962" max="8962" width="47.42578125" style="308" customWidth="1"/>
    <col min="8963" max="8963" width="6.7109375" style="308" customWidth="1"/>
    <col min="8964" max="8964" width="5.42578125" style="308" customWidth="1"/>
    <col min="8965" max="8965" width="11.28515625" style="308" bestFit="1" customWidth="1"/>
    <col min="8966" max="8966" width="13.7109375" style="308" bestFit="1" customWidth="1"/>
    <col min="8967" max="8967" width="11.140625" style="308" customWidth="1"/>
    <col min="8968" max="8968" width="9.5703125" style="308" customWidth="1"/>
    <col min="8969" max="8969" width="12.5703125" style="308" bestFit="1" customWidth="1"/>
    <col min="8970" max="8970" width="11.140625" style="308" customWidth="1"/>
    <col min="8971" max="8971" width="1.85546875" style="308" customWidth="1"/>
    <col min="8972" max="9216" width="0" style="308" hidden="1"/>
    <col min="9217" max="9217" width="5.7109375" style="308" customWidth="1"/>
    <col min="9218" max="9218" width="47.42578125" style="308" customWidth="1"/>
    <col min="9219" max="9219" width="6.7109375" style="308" customWidth="1"/>
    <col min="9220" max="9220" width="5.42578125" style="308" customWidth="1"/>
    <col min="9221" max="9221" width="11.28515625" style="308" bestFit="1" customWidth="1"/>
    <col min="9222" max="9222" width="13.7109375" style="308" bestFit="1" customWidth="1"/>
    <col min="9223" max="9223" width="11.140625" style="308" customWidth="1"/>
    <col min="9224" max="9224" width="9.5703125" style="308" customWidth="1"/>
    <col min="9225" max="9225" width="12.5703125" style="308" bestFit="1" customWidth="1"/>
    <col min="9226" max="9226" width="11.140625" style="308" customWidth="1"/>
    <col min="9227" max="9227" width="1.85546875" style="308" customWidth="1"/>
    <col min="9228" max="9472" width="0" style="308" hidden="1"/>
    <col min="9473" max="9473" width="5.7109375" style="308" customWidth="1"/>
    <col min="9474" max="9474" width="47.42578125" style="308" customWidth="1"/>
    <col min="9475" max="9475" width="6.7109375" style="308" customWidth="1"/>
    <col min="9476" max="9476" width="5.42578125" style="308" customWidth="1"/>
    <col min="9477" max="9477" width="11.28515625" style="308" bestFit="1" customWidth="1"/>
    <col min="9478" max="9478" width="13.7109375" style="308" bestFit="1" customWidth="1"/>
    <col min="9479" max="9479" width="11.140625" style="308" customWidth="1"/>
    <col min="9480" max="9480" width="9.5703125" style="308" customWidth="1"/>
    <col min="9481" max="9481" width="12.5703125" style="308" bestFit="1" customWidth="1"/>
    <col min="9482" max="9482" width="11.140625" style="308" customWidth="1"/>
    <col min="9483" max="9483" width="1.85546875" style="308" customWidth="1"/>
    <col min="9484" max="9728" width="0" style="308" hidden="1"/>
    <col min="9729" max="9729" width="5.7109375" style="308" customWidth="1"/>
    <col min="9730" max="9730" width="47.42578125" style="308" customWidth="1"/>
    <col min="9731" max="9731" width="6.7109375" style="308" customWidth="1"/>
    <col min="9732" max="9732" width="5.42578125" style="308" customWidth="1"/>
    <col min="9733" max="9733" width="11.28515625" style="308" bestFit="1" customWidth="1"/>
    <col min="9734" max="9734" width="13.7109375" style="308" bestFit="1" customWidth="1"/>
    <col min="9735" max="9735" width="11.140625" style="308" customWidth="1"/>
    <col min="9736" max="9736" width="9.5703125" style="308" customWidth="1"/>
    <col min="9737" max="9737" width="12.5703125" style="308" bestFit="1" customWidth="1"/>
    <col min="9738" max="9738" width="11.140625" style="308" customWidth="1"/>
    <col min="9739" max="9739" width="1.85546875" style="308" customWidth="1"/>
    <col min="9740" max="9984" width="0" style="308" hidden="1"/>
    <col min="9985" max="9985" width="5.7109375" style="308" customWidth="1"/>
    <col min="9986" max="9986" width="47.42578125" style="308" customWidth="1"/>
    <col min="9987" max="9987" width="6.7109375" style="308" customWidth="1"/>
    <col min="9988" max="9988" width="5.42578125" style="308" customWidth="1"/>
    <col min="9989" max="9989" width="11.28515625" style="308" bestFit="1" customWidth="1"/>
    <col min="9990" max="9990" width="13.7109375" style="308" bestFit="1" customWidth="1"/>
    <col min="9991" max="9991" width="11.140625" style="308" customWidth="1"/>
    <col min="9992" max="9992" width="9.5703125" style="308" customWidth="1"/>
    <col min="9993" max="9993" width="12.5703125" style="308" bestFit="1" customWidth="1"/>
    <col min="9994" max="9994" width="11.140625" style="308" customWidth="1"/>
    <col min="9995" max="9995" width="1.85546875" style="308" customWidth="1"/>
    <col min="9996" max="10240" width="0" style="308" hidden="1"/>
    <col min="10241" max="10241" width="5.7109375" style="308" customWidth="1"/>
    <col min="10242" max="10242" width="47.42578125" style="308" customWidth="1"/>
    <col min="10243" max="10243" width="6.7109375" style="308" customWidth="1"/>
    <col min="10244" max="10244" width="5.42578125" style="308" customWidth="1"/>
    <col min="10245" max="10245" width="11.28515625" style="308" bestFit="1" customWidth="1"/>
    <col min="10246" max="10246" width="13.7109375" style="308" bestFit="1" customWidth="1"/>
    <col min="10247" max="10247" width="11.140625" style="308" customWidth="1"/>
    <col min="10248" max="10248" width="9.5703125" style="308" customWidth="1"/>
    <col min="10249" max="10249" width="12.5703125" style="308" bestFit="1" customWidth="1"/>
    <col min="10250" max="10250" width="11.140625" style="308" customWidth="1"/>
    <col min="10251" max="10251" width="1.85546875" style="308" customWidth="1"/>
    <col min="10252" max="10496" width="0" style="308" hidden="1"/>
    <col min="10497" max="10497" width="5.7109375" style="308" customWidth="1"/>
    <col min="10498" max="10498" width="47.42578125" style="308" customWidth="1"/>
    <col min="10499" max="10499" width="6.7109375" style="308" customWidth="1"/>
    <col min="10500" max="10500" width="5.42578125" style="308" customWidth="1"/>
    <col min="10501" max="10501" width="11.28515625" style="308" bestFit="1" customWidth="1"/>
    <col min="10502" max="10502" width="13.7109375" style="308" bestFit="1" customWidth="1"/>
    <col min="10503" max="10503" width="11.140625" style="308" customWidth="1"/>
    <col min="10504" max="10504" width="9.5703125" style="308" customWidth="1"/>
    <col min="10505" max="10505" width="12.5703125" style="308" bestFit="1" customWidth="1"/>
    <col min="10506" max="10506" width="11.140625" style="308" customWidth="1"/>
    <col min="10507" max="10507" width="1.85546875" style="308" customWidth="1"/>
    <col min="10508" max="10752" width="0" style="308" hidden="1"/>
    <col min="10753" max="10753" width="5.7109375" style="308" customWidth="1"/>
    <col min="10754" max="10754" width="47.42578125" style="308" customWidth="1"/>
    <col min="10755" max="10755" width="6.7109375" style="308" customWidth="1"/>
    <col min="10756" max="10756" width="5.42578125" style="308" customWidth="1"/>
    <col min="10757" max="10757" width="11.28515625" style="308" bestFit="1" customWidth="1"/>
    <col min="10758" max="10758" width="13.7109375" style="308" bestFit="1" customWidth="1"/>
    <col min="10759" max="10759" width="11.140625" style="308" customWidth="1"/>
    <col min="10760" max="10760" width="9.5703125" style="308" customWidth="1"/>
    <col min="10761" max="10761" width="12.5703125" style="308" bestFit="1" customWidth="1"/>
    <col min="10762" max="10762" width="11.140625" style="308" customWidth="1"/>
    <col min="10763" max="10763" width="1.85546875" style="308" customWidth="1"/>
    <col min="10764" max="11008" width="0" style="308" hidden="1"/>
    <col min="11009" max="11009" width="5.7109375" style="308" customWidth="1"/>
    <col min="11010" max="11010" width="47.42578125" style="308" customWidth="1"/>
    <col min="11011" max="11011" width="6.7109375" style="308" customWidth="1"/>
    <col min="11012" max="11012" width="5.42578125" style="308" customWidth="1"/>
    <col min="11013" max="11013" width="11.28515625" style="308" bestFit="1" customWidth="1"/>
    <col min="11014" max="11014" width="13.7109375" style="308" bestFit="1" customWidth="1"/>
    <col min="11015" max="11015" width="11.140625" style="308" customWidth="1"/>
    <col min="11016" max="11016" width="9.5703125" style="308" customWidth="1"/>
    <col min="11017" max="11017" width="12.5703125" style="308" bestFit="1" customWidth="1"/>
    <col min="11018" max="11018" width="11.140625" style="308" customWidth="1"/>
    <col min="11019" max="11019" width="1.85546875" style="308" customWidth="1"/>
    <col min="11020" max="11264" width="0" style="308" hidden="1"/>
    <col min="11265" max="11265" width="5.7109375" style="308" customWidth="1"/>
    <col min="11266" max="11266" width="47.42578125" style="308" customWidth="1"/>
    <col min="11267" max="11267" width="6.7109375" style="308" customWidth="1"/>
    <col min="11268" max="11268" width="5.42578125" style="308" customWidth="1"/>
    <col min="11269" max="11269" width="11.28515625" style="308" bestFit="1" customWidth="1"/>
    <col min="11270" max="11270" width="13.7109375" style="308" bestFit="1" customWidth="1"/>
    <col min="11271" max="11271" width="11.140625" style="308" customWidth="1"/>
    <col min="11272" max="11272" width="9.5703125" style="308" customWidth="1"/>
    <col min="11273" max="11273" width="12.5703125" style="308" bestFit="1" customWidth="1"/>
    <col min="11274" max="11274" width="11.140625" style="308" customWidth="1"/>
    <col min="11275" max="11275" width="1.85546875" style="308" customWidth="1"/>
    <col min="11276" max="11520" width="0" style="308" hidden="1"/>
    <col min="11521" max="11521" width="5.7109375" style="308" customWidth="1"/>
    <col min="11522" max="11522" width="47.42578125" style="308" customWidth="1"/>
    <col min="11523" max="11523" width="6.7109375" style="308" customWidth="1"/>
    <col min="11524" max="11524" width="5.42578125" style="308" customWidth="1"/>
    <col min="11525" max="11525" width="11.28515625" style="308" bestFit="1" customWidth="1"/>
    <col min="11526" max="11526" width="13.7109375" style="308" bestFit="1" customWidth="1"/>
    <col min="11527" max="11527" width="11.140625" style="308" customWidth="1"/>
    <col min="11528" max="11528" width="9.5703125" style="308" customWidth="1"/>
    <col min="11529" max="11529" width="12.5703125" style="308" bestFit="1" customWidth="1"/>
    <col min="11530" max="11530" width="11.140625" style="308" customWidth="1"/>
    <col min="11531" max="11531" width="1.85546875" style="308" customWidth="1"/>
    <col min="11532" max="11776" width="0" style="308" hidden="1"/>
    <col min="11777" max="11777" width="5.7109375" style="308" customWidth="1"/>
    <col min="11778" max="11778" width="47.42578125" style="308" customWidth="1"/>
    <col min="11779" max="11779" width="6.7109375" style="308" customWidth="1"/>
    <col min="11780" max="11780" width="5.42578125" style="308" customWidth="1"/>
    <col min="11781" max="11781" width="11.28515625" style="308" bestFit="1" customWidth="1"/>
    <col min="11782" max="11782" width="13.7109375" style="308" bestFit="1" customWidth="1"/>
    <col min="11783" max="11783" width="11.140625" style="308" customWidth="1"/>
    <col min="11784" max="11784" width="9.5703125" style="308" customWidth="1"/>
    <col min="11785" max="11785" width="12.5703125" style="308" bestFit="1" customWidth="1"/>
    <col min="11786" max="11786" width="11.140625" style="308" customWidth="1"/>
    <col min="11787" max="11787" width="1.85546875" style="308" customWidth="1"/>
    <col min="11788" max="12032" width="0" style="308" hidden="1"/>
    <col min="12033" max="12033" width="5.7109375" style="308" customWidth="1"/>
    <col min="12034" max="12034" width="47.42578125" style="308" customWidth="1"/>
    <col min="12035" max="12035" width="6.7109375" style="308" customWidth="1"/>
    <col min="12036" max="12036" width="5.42578125" style="308" customWidth="1"/>
    <col min="12037" max="12037" width="11.28515625" style="308" bestFit="1" customWidth="1"/>
    <col min="12038" max="12038" width="13.7109375" style="308" bestFit="1" customWidth="1"/>
    <col min="12039" max="12039" width="11.140625" style="308" customWidth="1"/>
    <col min="12040" max="12040" width="9.5703125" style="308" customWidth="1"/>
    <col min="12041" max="12041" width="12.5703125" style="308" bestFit="1" customWidth="1"/>
    <col min="12042" max="12042" width="11.140625" style="308" customWidth="1"/>
    <col min="12043" max="12043" width="1.85546875" style="308" customWidth="1"/>
    <col min="12044" max="12288" width="0" style="308" hidden="1"/>
    <col min="12289" max="12289" width="5.7109375" style="308" customWidth="1"/>
    <col min="12290" max="12290" width="47.42578125" style="308" customWidth="1"/>
    <col min="12291" max="12291" width="6.7109375" style="308" customWidth="1"/>
    <col min="12292" max="12292" width="5.42578125" style="308" customWidth="1"/>
    <col min="12293" max="12293" width="11.28515625" style="308" bestFit="1" customWidth="1"/>
    <col min="12294" max="12294" width="13.7109375" style="308" bestFit="1" customWidth="1"/>
    <col min="12295" max="12295" width="11.140625" style="308" customWidth="1"/>
    <col min="12296" max="12296" width="9.5703125" style="308" customWidth="1"/>
    <col min="12297" max="12297" width="12.5703125" style="308" bestFit="1" customWidth="1"/>
    <col min="12298" max="12298" width="11.140625" style="308" customWidth="1"/>
    <col min="12299" max="12299" width="1.85546875" style="308" customWidth="1"/>
    <col min="12300" max="12544" width="0" style="308" hidden="1"/>
    <col min="12545" max="12545" width="5.7109375" style="308" customWidth="1"/>
    <col min="12546" max="12546" width="47.42578125" style="308" customWidth="1"/>
    <col min="12547" max="12547" width="6.7109375" style="308" customWidth="1"/>
    <col min="12548" max="12548" width="5.42578125" style="308" customWidth="1"/>
    <col min="12549" max="12549" width="11.28515625" style="308" bestFit="1" customWidth="1"/>
    <col min="12550" max="12550" width="13.7109375" style="308" bestFit="1" customWidth="1"/>
    <col min="12551" max="12551" width="11.140625" style="308" customWidth="1"/>
    <col min="12552" max="12552" width="9.5703125" style="308" customWidth="1"/>
    <col min="12553" max="12553" width="12.5703125" style="308" bestFit="1" customWidth="1"/>
    <col min="12554" max="12554" width="11.140625" style="308" customWidth="1"/>
    <col min="12555" max="12555" width="1.85546875" style="308" customWidth="1"/>
    <col min="12556" max="12800" width="0" style="308" hidden="1"/>
    <col min="12801" max="12801" width="5.7109375" style="308" customWidth="1"/>
    <col min="12802" max="12802" width="47.42578125" style="308" customWidth="1"/>
    <col min="12803" max="12803" width="6.7109375" style="308" customWidth="1"/>
    <col min="12804" max="12804" width="5.42578125" style="308" customWidth="1"/>
    <col min="12805" max="12805" width="11.28515625" style="308" bestFit="1" customWidth="1"/>
    <col min="12806" max="12806" width="13.7109375" style="308" bestFit="1" customWidth="1"/>
    <col min="12807" max="12807" width="11.140625" style="308" customWidth="1"/>
    <col min="12808" max="12808" width="9.5703125" style="308" customWidth="1"/>
    <col min="12809" max="12809" width="12.5703125" style="308" bestFit="1" customWidth="1"/>
    <col min="12810" max="12810" width="11.140625" style="308" customWidth="1"/>
    <col min="12811" max="12811" width="1.85546875" style="308" customWidth="1"/>
    <col min="12812" max="13056" width="0" style="308" hidden="1"/>
    <col min="13057" max="13057" width="5.7109375" style="308" customWidth="1"/>
    <col min="13058" max="13058" width="47.42578125" style="308" customWidth="1"/>
    <col min="13059" max="13059" width="6.7109375" style="308" customWidth="1"/>
    <col min="13060" max="13060" width="5.42578125" style="308" customWidth="1"/>
    <col min="13061" max="13061" width="11.28515625" style="308" bestFit="1" customWidth="1"/>
    <col min="13062" max="13062" width="13.7109375" style="308" bestFit="1" customWidth="1"/>
    <col min="13063" max="13063" width="11.140625" style="308" customWidth="1"/>
    <col min="13064" max="13064" width="9.5703125" style="308" customWidth="1"/>
    <col min="13065" max="13065" width="12.5703125" style="308" bestFit="1" customWidth="1"/>
    <col min="13066" max="13066" width="11.140625" style="308" customWidth="1"/>
    <col min="13067" max="13067" width="1.85546875" style="308" customWidth="1"/>
    <col min="13068" max="13312" width="0" style="308" hidden="1"/>
    <col min="13313" max="13313" width="5.7109375" style="308" customWidth="1"/>
    <col min="13314" max="13314" width="47.42578125" style="308" customWidth="1"/>
    <col min="13315" max="13315" width="6.7109375" style="308" customWidth="1"/>
    <col min="13316" max="13316" width="5.42578125" style="308" customWidth="1"/>
    <col min="13317" max="13317" width="11.28515625" style="308" bestFit="1" customWidth="1"/>
    <col min="13318" max="13318" width="13.7109375" style="308" bestFit="1" customWidth="1"/>
    <col min="13319" max="13319" width="11.140625" style="308" customWidth="1"/>
    <col min="13320" max="13320" width="9.5703125" style="308" customWidth="1"/>
    <col min="13321" max="13321" width="12.5703125" style="308" bestFit="1" customWidth="1"/>
    <col min="13322" max="13322" width="11.140625" style="308" customWidth="1"/>
    <col min="13323" max="13323" width="1.85546875" style="308" customWidth="1"/>
    <col min="13324" max="13568" width="0" style="308" hidden="1"/>
    <col min="13569" max="13569" width="5.7109375" style="308" customWidth="1"/>
    <col min="13570" max="13570" width="47.42578125" style="308" customWidth="1"/>
    <col min="13571" max="13571" width="6.7109375" style="308" customWidth="1"/>
    <col min="13572" max="13572" width="5.42578125" style="308" customWidth="1"/>
    <col min="13573" max="13573" width="11.28515625" style="308" bestFit="1" customWidth="1"/>
    <col min="13574" max="13574" width="13.7109375" style="308" bestFit="1" customWidth="1"/>
    <col min="13575" max="13575" width="11.140625" style="308" customWidth="1"/>
    <col min="13576" max="13576" width="9.5703125" style="308" customWidth="1"/>
    <col min="13577" max="13577" width="12.5703125" style="308" bestFit="1" customWidth="1"/>
    <col min="13578" max="13578" width="11.140625" style="308" customWidth="1"/>
    <col min="13579" max="13579" width="1.85546875" style="308" customWidth="1"/>
    <col min="13580" max="13824" width="0" style="308" hidden="1"/>
    <col min="13825" max="13825" width="5.7109375" style="308" customWidth="1"/>
    <col min="13826" max="13826" width="47.42578125" style="308" customWidth="1"/>
    <col min="13827" max="13827" width="6.7109375" style="308" customWidth="1"/>
    <col min="13828" max="13828" width="5.42578125" style="308" customWidth="1"/>
    <col min="13829" max="13829" width="11.28515625" style="308" bestFit="1" customWidth="1"/>
    <col min="13830" max="13830" width="13.7109375" style="308" bestFit="1" customWidth="1"/>
    <col min="13831" max="13831" width="11.140625" style="308" customWidth="1"/>
    <col min="13832" max="13832" width="9.5703125" style="308" customWidth="1"/>
    <col min="13833" max="13833" width="12.5703125" style="308" bestFit="1" customWidth="1"/>
    <col min="13834" max="13834" width="11.140625" style="308" customWidth="1"/>
    <col min="13835" max="13835" width="1.85546875" style="308" customWidth="1"/>
    <col min="13836" max="14080" width="0" style="308" hidden="1"/>
    <col min="14081" max="14081" width="5.7109375" style="308" customWidth="1"/>
    <col min="14082" max="14082" width="47.42578125" style="308" customWidth="1"/>
    <col min="14083" max="14083" width="6.7109375" style="308" customWidth="1"/>
    <col min="14084" max="14084" width="5.42578125" style="308" customWidth="1"/>
    <col min="14085" max="14085" width="11.28515625" style="308" bestFit="1" customWidth="1"/>
    <col min="14086" max="14086" width="13.7109375" style="308" bestFit="1" customWidth="1"/>
    <col min="14087" max="14087" width="11.140625" style="308" customWidth="1"/>
    <col min="14088" max="14088" width="9.5703125" style="308" customWidth="1"/>
    <col min="14089" max="14089" width="12.5703125" style="308" bestFit="1" customWidth="1"/>
    <col min="14090" max="14090" width="11.140625" style="308" customWidth="1"/>
    <col min="14091" max="14091" width="1.85546875" style="308" customWidth="1"/>
    <col min="14092" max="14336" width="0" style="308" hidden="1"/>
    <col min="14337" max="14337" width="5.7109375" style="308" customWidth="1"/>
    <col min="14338" max="14338" width="47.42578125" style="308" customWidth="1"/>
    <col min="14339" max="14339" width="6.7109375" style="308" customWidth="1"/>
    <col min="14340" max="14340" width="5.42578125" style="308" customWidth="1"/>
    <col min="14341" max="14341" width="11.28515625" style="308" bestFit="1" customWidth="1"/>
    <col min="14342" max="14342" width="13.7109375" style="308" bestFit="1" customWidth="1"/>
    <col min="14343" max="14343" width="11.140625" style="308" customWidth="1"/>
    <col min="14344" max="14344" width="9.5703125" style="308" customWidth="1"/>
    <col min="14345" max="14345" width="12.5703125" style="308" bestFit="1" customWidth="1"/>
    <col min="14346" max="14346" width="11.140625" style="308" customWidth="1"/>
    <col min="14347" max="14347" width="1.85546875" style="308" customWidth="1"/>
    <col min="14348" max="14592" width="0" style="308" hidden="1"/>
    <col min="14593" max="14593" width="5.7109375" style="308" customWidth="1"/>
    <col min="14594" max="14594" width="47.42578125" style="308" customWidth="1"/>
    <col min="14595" max="14595" width="6.7109375" style="308" customWidth="1"/>
    <col min="14596" max="14596" width="5.42578125" style="308" customWidth="1"/>
    <col min="14597" max="14597" width="11.28515625" style="308" bestFit="1" customWidth="1"/>
    <col min="14598" max="14598" width="13.7109375" style="308" bestFit="1" customWidth="1"/>
    <col min="14599" max="14599" width="11.140625" style="308" customWidth="1"/>
    <col min="14600" max="14600" width="9.5703125" style="308" customWidth="1"/>
    <col min="14601" max="14601" width="12.5703125" style="308" bestFit="1" customWidth="1"/>
    <col min="14602" max="14602" width="11.140625" style="308" customWidth="1"/>
    <col min="14603" max="14603" width="1.85546875" style="308" customWidth="1"/>
    <col min="14604" max="14848" width="0" style="308" hidden="1"/>
    <col min="14849" max="14849" width="5.7109375" style="308" customWidth="1"/>
    <col min="14850" max="14850" width="47.42578125" style="308" customWidth="1"/>
    <col min="14851" max="14851" width="6.7109375" style="308" customWidth="1"/>
    <col min="14852" max="14852" width="5.42578125" style="308" customWidth="1"/>
    <col min="14853" max="14853" width="11.28515625" style="308" bestFit="1" customWidth="1"/>
    <col min="14854" max="14854" width="13.7109375" style="308" bestFit="1" customWidth="1"/>
    <col min="14855" max="14855" width="11.140625" style="308" customWidth="1"/>
    <col min="14856" max="14856" width="9.5703125" style="308" customWidth="1"/>
    <col min="14857" max="14857" width="12.5703125" style="308" bestFit="1" customWidth="1"/>
    <col min="14858" max="14858" width="11.140625" style="308" customWidth="1"/>
    <col min="14859" max="14859" width="1.85546875" style="308" customWidth="1"/>
    <col min="14860" max="15104" width="0" style="308" hidden="1"/>
    <col min="15105" max="15105" width="5.7109375" style="308" customWidth="1"/>
    <col min="15106" max="15106" width="47.42578125" style="308" customWidth="1"/>
    <col min="15107" max="15107" width="6.7109375" style="308" customWidth="1"/>
    <col min="15108" max="15108" width="5.42578125" style="308" customWidth="1"/>
    <col min="15109" max="15109" width="11.28515625" style="308" bestFit="1" customWidth="1"/>
    <col min="15110" max="15110" width="13.7109375" style="308" bestFit="1" customWidth="1"/>
    <col min="15111" max="15111" width="11.140625" style="308" customWidth="1"/>
    <col min="15112" max="15112" width="9.5703125" style="308" customWidth="1"/>
    <col min="15113" max="15113" width="12.5703125" style="308" bestFit="1" customWidth="1"/>
    <col min="15114" max="15114" width="11.140625" style="308" customWidth="1"/>
    <col min="15115" max="15115" width="1.85546875" style="308" customWidth="1"/>
    <col min="15116" max="15360" width="0" style="308" hidden="1"/>
    <col min="15361" max="15361" width="5.7109375" style="308" customWidth="1"/>
    <col min="15362" max="15362" width="47.42578125" style="308" customWidth="1"/>
    <col min="15363" max="15363" width="6.7109375" style="308" customWidth="1"/>
    <col min="15364" max="15364" width="5.42578125" style="308" customWidth="1"/>
    <col min="15365" max="15365" width="11.28515625" style="308" bestFit="1" customWidth="1"/>
    <col min="15366" max="15366" width="13.7109375" style="308" bestFit="1" customWidth="1"/>
    <col min="15367" max="15367" width="11.140625" style="308" customWidth="1"/>
    <col min="15368" max="15368" width="9.5703125" style="308" customWidth="1"/>
    <col min="15369" max="15369" width="12.5703125" style="308" bestFit="1" customWidth="1"/>
    <col min="15370" max="15370" width="11.140625" style="308" customWidth="1"/>
    <col min="15371" max="15371" width="1.85546875" style="308" customWidth="1"/>
    <col min="15372" max="15616" width="0" style="308" hidden="1"/>
    <col min="15617" max="15617" width="5.7109375" style="308" customWidth="1"/>
    <col min="15618" max="15618" width="47.42578125" style="308" customWidth="1"/>
    <col min="15619" max="15619" width="6.7109375" style="308" customWidth="1"/>
    <col min="15620" max="15620" width="5.42578125" style="308" customWidth="1"/>
    <col min="15621" max="15621" width="11.28515625" style="308" bestFit="1" customWidth="1"/>
    <col min="15622" max="15622" width="13.7109375" style="308" bestFit="1" customWidth="1"/>
    <col min="15623" max="15623" width="11.140625" style="308" customWidth="1"/>
    <col min="15624" max="15624" width="9.5703125" style="308" customWidth="1"/>
    <col min="15625" max="15625" width="12.5703125" style="308" bestFit="1" customWidth="1"/>
    <col min="15626" max="15626" width="11.140625" style="308" customWidth="1"/>
    <col min="15627" max="15627" width="1.85546875" style="308" customWidth="1"/>
    <col min="15628" max="15872" width="0" style="308" hidden="1"/>
    <col min="15873" max="15873" width="5.7109375" style="308" customWidth="1"/>
    <col min="15874" max="15874" width="47.42578125" style="308" customWidth="1"/>
    <col min="15875" max="15875" width="6.7109375" style="308" customWidth="1"/>
    <col min="15876" max="15876" width="5.42578125" style="308" customWidth="1"/>
    <col min="15877" max="15877" width="11.28515625" style="308" bestFit="1" customWidth="1"/>
    <col min="15878" max="15878" width="13.7109375" style="308" bestFit="1" customWidth="1"/>
    <col min="15879" max="15879" width="11.140625" style="308" customWidth="1"/>
    <col min="15880" max="15880" width="9.5703125" style="308" customWidth="1"/>
    <col min="15881" max="15881" width="12.5703125" style="308" bestFit="1" customWidth="1"/>
    <col min="15882" max="15882" width="11.140625" style="308" customWidth="1"/>
    <col min="15883" max="15883" width="1.85546875" style="308" customWidth="1"/>
    <col min="15884" max="16128" width="0" style="308" hidden="1"/>
    <col min="16129" max="16129" width="5.7109375" style="308" customWidth="1"/>
    <col min="16130" max="16130" width="47.42578125" style="308" customWidth="1"/>
    <col min="16131" max="16131" width="6.7109375" style="308" customWidth="1"/>
    <col min="16132" max="16132" width="5.42578125" style="308" customWidth="1"/>
    <col min="16133" max="16133" width="11.28515625" style="308" bestFit="1" customWidth="1"/>
    <col min="16134" max="16134" width="13.7109375" style="308" bestFit="1" customWidth="1"/>
    <col min="16135" max="16135" width="11.140625" style="308" customWidth="1"/>
    <col min="16136" max="16136" width="9.5703125" style="308" customWidth="1"/>
    <col min="16137" max="16137" width="12.5703125" style="308" bestFit="1" customWidth="1"/>
    <col min="16138" max="16138" width="11.140625" style="308" customWidth="1"/>
    <col min="16139" max="16139" width="1.85546875" style="308" customWidth="1"/>
    <col min="16140" max="16384" width="0" style="308" hidden="1"/>
  </cols>
  <sheetData>
    <row r="1" spans="1:13" ht="24" x14ac:dyDescent="0.55000000000000004">
      <c r="J1" s="310" t="s">
        <v>282</v>
      </c>
    </row>
    <row r="2" spans="1:13" s="72" customFormat="1" x14ac:dyDescent="0.5">
      <c r="A2" s="311" t="str">
        <f>'[1]ปร.4 อาคาร'!A1</f>
        <v>ประมาณราคาค่าก่อสร้าง     ปรับปรุงอาคารอุตสาหกรรมเกษตร สาขาวิทยาศาสตร์และเทคโนโลยีการอาหาร</v>
      </c>
      <c r="B2" s="312"/>
      <c r="C2" s="312"/>
      <c r="D2" s="312"/>
      <c r="E2" s="128"/>
      <c r="F2" s="186"/>
      <c r="G2" s="70"/>
      <c r="H2" s="70"/>
      <c r="I2" s="70"/>
      <c r="J2" s="70"/>
      <c r="K2" s="71"/>
      <c r="L2" s="128"/>
      <c r="M2" s="313"/>
    </row>
    <row r="3" spans="1:13" s="72" customFormat="1" x14ac:dyDescent="0.5">
      <c r="A3" s="314" t="str">
        <f>'[1]ปร.4 อาคาร'!A2:D2</f>
        <v>สถานที่ก่อสร้าง มหาวิทยาลัยเทคโนโลยีราชมงคลตะวันออก ต.บางพระ อ.ศรีราชา จ.ชลบุรี</v>
      </c>
      <c r="B3" s="315"/>
      <c r="C3" s="315"/>
      <c r="D3" s="315"/>
      <c r="E3" s="316" t="s">
        <v>4</v>
      </c>
      <c r="F3" s="75" t="str">
        <f>[1]ปร.6!C4</f>
        <v>RMUTTO-BP-21-2565</v>
      </c>
      <c r="G3" s="75"/>
      <c r="H3" s="75" t="s">
        <v>28</v>
      </c>
      <c r="I3" s="128"/>
      <c r="J3" s="128"/>
      <c r="K3" s="644"/>
      <c r="L3" s="644"/>
      <c r="M3" s="317"/>
    </row>
    <row r="4" spans="1:13" s="72" customFormat="1" x14ac:dyDescent="0.5">
      <c r="A4" s="318" t="s">
        <v>373</v>
      </c>
      <c r="B4" s="319"/>
      <c r="C4" s="319"/>
      <c r="D4" s="319"/>
      <c r="E4" s="319"/>
      <c r="F4" s="320" t="s">
        <v>19</v>
      </c>
      <c r="G4" s="320"/>
      <c r="H4" s="645"/>
      <c r="I4" s="645"/>
      <c r="J4" s="320"/>
      <c r="K4" s="315"/>
      <c r="L4" s="321"/>
      <c r="M4" s="317"/>
    </row>
    <row r="5" spans="1:13" s="128" customFormat="1" ht="21.75" customHeight="1" x14ac:dyDescent="0.5">
      <c r="A5" s="646" t="s">
        <v>9</v>
      </c>
      <c r="B5" s="648" t="s">
        <v>10</v>
      </c>
      <c r="C5" s="646" t="s">
        <v>49</v>
      </c>
      <c r="D5" s="646" t="s">
        <v>50</v>
      </c>
      <c r="E5" s="650" t="s">
        <v>51</v>
      </c>
      <c r="F5" s="650"/>
      <c r="G5" s="650" t="s">
        <v>52</v>
      </c>
      <c r="H5" s="650"/>
      <c r="I5" s="651" t="s">
        <v>53</v>
      </c>
      <c r="J5" s="646" t="s">
        <v>12</v>
      </c>
    </row>
    <row r="6" spans="1:13" s="128" customFormat="1" ht="21.75" customHeight="1" x14ac:dyDescent="0.5">
      <c r="A6" s="647"/>
      <c r="B6" s="649"/>
      <c r="C6" s="647"/>
      <c r="D6" s="647"/>
      <c r="E6" s="322" t="s">
        <v>54</v>
      </c>
      <c r="F6" s="322" t="s">
        <v>55</v>
      </c>
      <c r="G6" s="322" t="s">
        <v>54</v>
      </c>
      <c r="H6" s="322" t="s">
        <v>55</v>
      </c>
      <c r="I6" s="647"/>
      <c r="J6" s="647"/>
    </row>
    <row r="7" spans="1:13" s="328" customFormat="1" ht="21.75" customHeight="1" x14ac:dyDescent="0.5">
      <c r="A7" s="323"/>
      <c r="B7" s="324" t="s">
        <v>14</v>
      </c>
      <c r="C7" s="325"/>
      <c r="D7" s="326"/>
      <c r="E7" s="325"/>
      <c r="F7" s="325" t="s">
        <v>284</v>
      </c>
      <c r="G7" s="325" t="s">
        <v>284</v>
      </c>
      <c r="H7" s="325" t="s">
        <v>284</v>
      </c>
      <c r="I7" s="325"/>
      <c r="J7" s="325"/>
      <c r="K7" s="327"/>
    </row>
    <row r="8" spans="1:13" s="128" customFormat="1" ht="21.75" customHeight="1" x14ac:dyDescent="0.5">
      <c r="A8" s="329"/>
      <c r="B8" s="330" t="s">
        <v>285</v>
      </c>
      <c r="C8" s="331"/>
      <c r="D8" s="261" t="s">
        <v>220</v>
      </c>
      <c r="E8" s="259"/>
      <c r="F8" s="134">
        <f t="shared" ref="F8:F32" si="0">E8*C8</f>
        <v>0</v>
      </c>
      <c r="G8" s="134"/>
      <c r="H8" s="134"/>
      <c r="I8" s="134">
        <f t="shared" ref="I8:I15" si="1">F8+H8</f>
        <v>0</v>
      </c>
      <c r="J8" s="332"/>
      <c r="K8" s="333"/>
    </row>
    <row r="9" spans="1:13" s="128" customFormat="1" ht="21.75" customHeight="1" x14ac:dyDescent="0.5">
      <c r="A9" s="334"/>
      <c r="B9" s="335" t="s">
        <v>286</v>
      </c>
      <c r="C9" s="336"/>
      <c r="D9" s="261" t="s">
        <v>220</v>
      </c>
      <c r="E9" s="259"/>
      <c r="F9" s="134">
        <f t="shared" si="0"/>
        <v>0</v>
      </c>
      <c r="G9" s="134"/>
      <c r="H9" s="134"/>
      <c r="I9" s="134">
        <f t="shared" si="1"/>
        <v>0</v>
      </c>
      <c r="J9" s="332"/>
      <c r="K9" s="333"/>
    </row>
    <row r="10" spans="1:13" s="128" customFormat="1" ht="21.75" customHeight="1" x14ac:dyDescent="0.5">
      <c r="A10" s="334"/>
      <c r="B10" s="335" t="s">
        <v>287</v>
      </c>
      <c r="C10" s="336"/>
      <c r="D10" s="261" t="s">
        <v>220</v>
      </c>
      <c r="E10" s="259"/>
      <c r="F10" s="134">
        <f>E10*C10</f>
        <v>0</v>
      </c>
      <c r="G10" s="134"/>
      <c r="H10" s="134"/>
      <c r="I10" s="134">
        <f>F10+H10</f>
        <v>0</v>
      </c>
      <c r="J10" s="332"/>
      <c r="K10" s="333"/>
    </row>
    <row r="11" spans="1:13" s="128" customFormat="1" ht="21.75" customHeight="1" x14ac:dyDescent="0.5">
      <c r="A11" s="334"/>
      <c r="B11" s="335" t="s">
        <v>288</v>
      </c>
      <c r="C11" s="336"/>
      <c r="D11" s="261" t="s">
        <v>220</v>
      </c>
      <c r="E11" s="259"/>
      <c r="F11" s="134">
        <f>E11*C11</f>
        <v>0</v>
      </c>
      <c r="G11" s="134"/>
      <c r="H11" s="134"/>
      <c r="I11" s="134">
        <f>F11+H11</f>
        <v>0</v>
      </c>
      <c r="J11" s="332"/>
      <c r="K11" s="333"/>
    </row>
    <row r="12" spans="1:13" s="128" customFormat="1" ht="21.75" customHeight="1" x14ac:dyDescent="0.5">
      <c r="A12" s="334"/>
      <c r="B12" s="260" t="s">
        <v>289</v>
      </c>
      <c r="C12" s="336"/>
      <c r="D12" s="261" t="s">
        <v>220</v>
      </c>
      <c r="E12" s="259"/>
      <c r="F12" s="134">
        <f>E12*C12</f>
        <v>0</v>
      </c>
      <c r="G12" s="134"/>
      <c r="H12" s="134"/>
      <c r="I12" s="134">
        <f>F12+H12</f>
        <v>0</v>
      </c>
      <c r="J12" s="332"/>
      <c r="K12" s="333"/>
    </row>
    <row r="13" spans="1:13" s="128" customFormat="1" ht="21.75" customHeight="1" x14ac:dyDescent="0.5">
      <c r="A13" s="334"/>
      <c r="B13" s="260" t="s">
        <v>290</v>
      </c>
      <c r="C13" s="336"/>
      <c r="D13" s="261" t="s">
        <v>220</v>
      </c>
      <c r="E13" s="259"/>
      <c r="F13" s="134">
        <f t="shared" si="0"/>
        <v>0</v>
      </c>
      <c r="G13" s="134"/>
      <c r="H13" s="134"/>
      <c r="I13" s="134">
        <f t="shared" si="1"/>
        <v>0</v>
      </c>
      <c r="J13" s="332"/>
      <c r="K13" s="333"/>
    </row>
    <row r="14" spans="1:13" s="128" customFormat="1" x14ac:dyDescent="0.5">
      <c r="A14" s="334"/>
      <c r="B14" s="260" t="s">
        <v>291</v>
      </c>
      <c r="C14" s="336"/>
      <c r="D14" s="261" t="s">
        <v>220</v>
      </c>
      <c r="E14" s="259"/>
      <c r="F14" s="134">
        <f t="shared" si="0"/>
        <v>0</v>
      </c>
      <c r="G14" s="134"/>
      <c r="H14" s="134"/>
      <c r="I14" s="134">
        <f t="shared" si="1"/>
        <v>0</v>
      </c>
      <c r="J14" s="332"/>
    </row>
    <row r="15" spans="1:13" s="128" customFormat="1" x14ac:dyDescent="0.5">
      <c r="A15" s="334"/>
      <c r="B15" s="260" t="s">
        <v>292</v>
      </c>
      <c r="C15" s="336"/>
      <c r="D15" s="261" t="s">
        <v>220</v>
      </c>
      <c r="E15" s="259"/>
      <c r="F15" s="134">
        <f t="shared" si="0"/>
        <v>0</v>
      </c>
      <c r="G15" s="337"/>
      <c r="H15" s="134"/>
      <c r="I15" s="134">
        <f t="shared" si="1"/>
        <v>0</v>
      </c>
      <c r="J15" s="338"/>
    </row>
    <row r="16" spans="1:13" s="1" customFormat="1" x14ac:dyDescent="0.5">
      <c r="A16" s="334"/>
      <c r="B16" s="339" t="s">
        <v>293</v>
      </c>
      <c r="C16" s="331"/>
      <c r="D16" s="340" t="s">
        <v>220</v>
      </c>
      <c r="E16" s="259"/>
      <c r="F16" s="259">
        <f t="shared" si="0"/>
        <v>0</v>
      </c>
      <c r="G16" s="341"/>
      <c r="H16" s="341"/>
      <c r="I16" s="259">
        <f t="shared" ref="I16:I32" si="2">F16</f>
        <v>0</v>
      </c>
      <c r="J16" s="134"/>
    </row>
    <row r="17" spans="1:10" s="1" customFormat="1" x14ac:dyDescent="0.5">
      <c r="A17" s="334"/>
      <c r="B17" s="339" t="s">
        <v>294</v>
      </c>
      <c r="C17" s="331"/>
      <c r="D17" s="340" t="s">
        <v>220</v>
      </c>
      <c r="E17" s="259"/>
      <c r="F17" s="259">
        <f t="shared" si="0"/>
        <v>0</v>
      </c>
      <c r="G17" s="341"/>
      <c r="H17" s="341"/>
      <c r="I17" s="259">
        <f t="shared" si="2"/>
        <v>0</v>
      </c>
      <c r="J17" s="134"/>
    </row>
    <row r="18" spans="1:10" s="1" customFormat="1" x14ac:dyDescent="0.5">
      <c r="A18" s="334"/>
      <c r="B18" s="339" t="s">
        <v>295</v>
      </c>
      <c r="C18" s="331"/>
      <c r="D18" s="340" t="s">
        <v>220</v>
      </c>
      <c r="E18" s="259"/>
      <c r="F18" s="259">
        <f t="shared" si="0"/>
        <v>0</v>
      </c>
      <c r="G18" s="341"/>
      <c r="H18" s="341"/>
      <c r="I18" s="259">
        <f t="shared" si="2"/>
        <v>0</v>
      </c>
      <c r="J18" s="134"/>
    </row>
    <row r="19" spans="1:10" s="1" customFormat="1" x14ac:dyDescent="0.5">
      <c r="A19" s="334"/>
      <c r="B19" s="339" t="s">
        <v>296</v>
      </c>
      <c r="C19" s="331"/>
      <c r="D19" s="340" t="s">
        <v>220</v>
      </c>
      <c r="E19" s="259"/>
      <c r="F19" s="259">
        <f>E19*C19</f>
        <v>0</v>
      </c>
      <c r="G19" s="341"/>
      <c r="H19" s="341"/>
      <c r="I19" s="259">
        <f>F19</f>
        <v>0</v>
      </c>
      <c r="J19" s="134"/>
    </row>
    <row r="20" spans="1:10" s="1" customFormat="1" x14ac:dyDescent="0.5">
      <c r="A20" s="334"/>
      <c r="B20" s="342" t="s">
        <v>297</v>
      </c>
      <c r="C20" s="343"/>
      <c r="D20" s="185" t="s">
        <v>78</v>
      </c>
      <c r="E20" s="134"/>
      <c r="F20" s="134">
        <f t="shared" si="0"/>
        <v>0</v>
      </c>
      <c r="G20" s="341"/>
      <c r="H20" s="341"/>
      <c r="I20" s="143">
        <f t="shared" si="2"/>
        <v>0</v>
      </c>
      <c r="J20" s="134"/>
    </row>
    <row r="21" spans="1:10" s="1" customFormat="1" x14ac:dyDescent="0.5">
      <c r="A21" s="334"/>
      <c r="B21" s="344" t="s">
        <v>298</v>
      </c>
      <c r="C21" s="345"/>
      <c r="D21" s="346" t="s">
        <v>216</v>
      </c>
      <c r="E21" s="347"/>
      <c r="F21" s="134">
        <f t="shared" si="0"/>
        <v>0</v>
      </c>
      <c r="G21" s="204"/>
      <c r="H21" s="204"/>
      <c r="I21" s="143">
        <f t="shared" si="2"/>
        <v>0</v>
      </c>
      <c r="J21" s="134"/>
    </row>
    <row r="22" spans="1:10" s="1" customFormat="1" x14ac:dyDescent="0.5">
      <c r="A22" s="334"/>
      <c r="B22" s="344" t="s">
        <v>300</v>
      </c>
      <c r="C22" s="345"/>
      <c r="D22" s="346" t="s">
        <v>216</v>
      </c>
      <c r="E22" s="347"/>
      <c r="F22" s="134">
        <f t="shared" si="0"/>
        <v>0</v>
      </c>
      <c r="G22" s="204"/>
      <c r="H22" s="204"/>
      <c r="I22" s="143">
        <f t="shared" si="2"/>
        <v>0</v>
      </c>
      <c r="J22" s="134"/>
    </row>
    <row r="23" spans="1:10" s="1" customFormat="1" x14ac:dyDescent="0.5">
      <c r="A23" s="334"/>
      <c r="B23" s="344" t="s">
        <v>301</v>
      </c>
      <c r="C23" s="345"/>
      <c r="D23" s="346" t="s">
        <v>71</v>
      </c>
      <c r="E23" s="347"/>
      <c r="F23" s="134">
        <f t="shared" si="0"/>
        <v>0</v>
      </c>
      <c r="G23" s="204"/>
      <c r="H23" s="204"/>
      <c r="I23" s="143">
        <f t="shared" si="2"/>
        <v>0</v>
      </c>
      <c r="J23" s="134"/>
    </row>
    <row r="24" spans="1:10" s="1" customFormat="1" x14ac:dyDescent="0.5">
      <c r="A24" s="334"/>
      <c r="B24" s="344" t="s">
        <v>303</v>
      </c>
      <c r="C24" s="345"/>
      <c r="D24" s="346" t="s">
        <v>71</v>
      </c>
      <c r="E24" s="347"/>
      <c r="F24" s="134">
        <f t="shared" si="0"/>
        <v>0</v>
      </c>
      <c r="G24" s="204"/>
      <c r="H24" s="204"/>
      <c r="I24" s="143">
        <f t="shared" si="2"/>
        <v>0</v>
      </c>
      <c r="J24" s="134"/>
    </row>
    <row r="25" spans="1:10" s="1" customFormat="1" x14ac:dyDescent="0.5">
      <c r="A25" s="334"/>
      <c r="B25" s="344" t="s">
        <v>305</v>
      </c>
      <c r="C25" s="345"/>
      <c r="D25" s="346" t="s">
        <v>71</v>
      </c>
      <c r="E25" s="347"/>
      <c r="F25" s="134">
        <f t="shared" si="0"/>
        <v>0</v>
      </c>
      <c r="G25" s="204"/>
      <c r="H25" s="204"/>
      <c r="I25" s="143">
        <f t="shared" si="2"/>
        <v>0</v>
      </c>
      <c r="J25" s="134"/>
    </row>
    <row r="26" spans="1:10" s="1" customFormat="1" x14ac:dyDescent="0.5">
      <c r="A26" s="334"/>
      <c r="B26" s="344" t="s">
        <v>307</v>
      </c>
      <c r="C26" s="345"/>
      <c r="D26" s="346" t="s">
        <v>71</v>
      </c>
      <c r="E26" s="347"/>
      <c r="F26" s="134">
        <f t="shared" si="0"/>
        <v>0</v>
      </c>
      <c r="G26" s="204"/>
      <c r="H26" s="204"/>
      <c r="I26" s="143">
        <f t="shared" si="2"/>
        <v>0</v>
      </c>
      <c r="J26" s="134"/>
    </row>
    <row r="27" spans="1:10" s="1" customFormat="1" x14ac:dyDescent="0.5">
      <c r="A27" s="334"/>
      <c r="B27" s="344" t="s">
        <v>308</v>
      </c>
      <c r="C27" s="345"/>
      <c r="D27" s="346" t="s">
        <v>71</v>
      </c>
      <c r="E27" s="347"/>
      <c r="F27" s="259">
        <f t="shared" si="0"/>
        <v>0</v>
      </c>
      <c r="G27" s="341"/>
      <c r="H27" s="341"/>
      <c r="I27" s="259">
        <f t="shared" si="2"/>
        <v>0</v>
      </c>
      <c r="J27" s="134"/>
    </row>
    <row r="28" spans="1:10" s="1" customFormat="1" x14ac:dyDescent="0.5">
      <c r="A28" s="334"/>
      <c r="B28" s="344" t="s">
        <v>309</v>
      </c>
      <c r="C28" s="345"/>
      <c r="D28" s="346" t="s">
        <v>71</v>
      </c>
      <c r="E28" s="347"/>
      <c r="F28" s="259">
        <f>E28*C28</f>
        <v>0</v>
      </c>
      <c r="G28" s="341"/>
      <c r="H28" s="341"/>
      <c r="I28" s="259">
        <f>F28</f>
        <v>0</v>
      </c>
      <c r="J28" s="134"/>
    </row>
    <row r="29" spans="1:10" s="1" customFormat="1" x14ac:dyDescent="0.5">
      <c r="A29" s="334"/>
      <c r="B29" s="344" t="s">
        <v>310</v>
      </c>
      <c r="C29" s="345"/>
      <c r="D29" s="346" t="s">
        <v>71</v>
      </c>
      <c r="E29" s="347"/>
      <c r="F29" s="259">
        <f>E29*C29</f>
        <v>0</v>
      </c>
      <c r="G29" s="341"/>
      <c r="H29" s="341"/>
      <c r="I29" s="259">
        <f>F29</f>
        <v>0</v>
      </c>
      <c r="J29" s="134"/>
    </row>
    <row r="30" spans="1:10" s="1" customFormat="1" x14ac:dyDescent="0.5">
      <c r="A30" s="334"/>
      <c r="B30" s="344" t="s">
        <v>311</v>
      </c>
      <c r="C30" s="345"/>
      <c r="D30" s="346" t="s">
        <v>71</v>
      </c>
      <c r="E30" s="347"/>
      <c r="F30" s="259">
        <f>E30*C30</f>
        <v>0</v>
      </c>
      <c r="G30" s="341"/>
      <c r="H30" s="341"/>
      <c r="I30" s="259">
        <f>F30</f>
        <v>0</v>
      </c>
      <c r="J30" s="134"/>
    </row>
    <row r="31" spans="1:10" s="1" customFormat="1" x14ac:dyDescent="0.5">
      <c r="A31" s="334"/>
      <c r="B31" s="348" t="s">
        <v>312</v>
      </c>
      <c r="C31" s="345"/>
      <c r="D31" s="346"/>
      <c r="E31" s="347"/>
      <c r="F31" s="259"/>
      <c r="G31" s="341"/>
      <c r="H31" s="341"/>
      <c r="I31" s="259"/>
      <c r="J31" s="134"/>
    </row>
    <row r="32" spans="1:10" s="1" customFormat="1" x14ac:dyDescent="0.5">
      <c r="A32" s="334"/>
      <c r="B32" s="349" t="s">
        <v>313</v>
      </c>
      <c r="C32" s="345"/>
      <c r="D32" s="346" t="s">
        <v>71</v>
      </c>
      <c r="E32" s="347"/>
      <c r="F32" s="134">
        <f t="shared" si="0"/>
        <v>0</v>
      </c>
      <c r="G32" s="347"/>
      <c r="H32" s="347"/>
      <c r="I32" s="143">
        <f t="shared" si="2"/>
        <v>0</v>
      </c>
      <c r="J32" s="134"/>
    </row>
    <row r="33" spans="1:10" s="1" customFormat="1" x14ac:dyDescent="0.5">
      <c r="A33" s="334"/>
      <c r="B33" s="141" t="s">
        <v>314</v>
      </c>
      <c r="C33" s="343"/>
      <c r="D33" s="185" t="s">
        <v>78</v>
      </c>
      <c r="E33" s="134"/>
      <c r="F33" s="259">
        <f>E33*C33</f>
        <v>0</v>
      </c>
      <c r="G33" s="341"/>
      <c r="H33" s="341"/>
      <c r="I33" s="259">
        <f>F33</f>
        <v>0</v>
      </c>
      <c r="J33" s="350"/>
    </row>
    <row r="34" spans="1:10" s="1" customFormat="1" x14ac:dyDescent="0.5">
      <c r="A34" s="334"/>
      <c r="B34" s="141" t="s">
        <v>315</v>
      </c>
      <c r="C34" s="343"/>
      <c r="D34" s="185" t="s">
        <v>78</v>
      </c>
      <c r="E34" s="134"/>
      <c r="F34" s="259">
        <f>E34*C34</f>
        <v>0</v>
      </c>
      <c r="G34" s="341"/>
      <c r="H34" s="341"/>
      <c r="I34" s="259">
        <f>F34</f>
        <v>0</v>
      </c>
      <c r="J34" s="350"/>
    </row>
    <row r="35" spans="1:10" s="1" customFormat="1" x14ac:dyDescent="0.5">
      <c r="A35" s="334"/>
      <c r="B35" s="141" t="s">
        <v>316</v>
      </c>
      <c r="C35" s="343"/>
      <c r="D35" s="185" t="s">
        <v>78</v>
      </c>
      <c r="E35" s="134"/>
      <c r="F35" s="259">
        <f>E35*C35</f>
        <v>0</v>
      </c>
      <c r="G35" s="341"/>
      <c r="H35" s="341"/>
      <c r="I35" s="259">
        <f>F35</f>
        <v>0</v>
      </c>
      <c r="J35" s="350"/>
    </row>
    <row r="36" spans="1:10" s="1" customFormat="1" x14ac:dyDescent="0.5">
      <c r="A36" s="334"/>
      <c r="B36" s="351" t="s">
        <v>317</v>
      </c>
      <c r="C36" s="331"/>
      <c r="D36" s="340" t="s">
        <v>78</v>
      </c>
      <c r="E36" s="259"/>
      <c r="F36" s="259">
        <f>E36*C36</f>
        <v>0</v>
      </c>
      <c r="G36" s="341"/>
      <c r="H36" s="341"/>
      <c r="I36" s="259">
        <f>F36</f>
        <v>0</v>
      </c>
      <c r="J36" s="352"/>
    </row>
    <row r="37" spans="1:10" s="128" customFormat="1" x14ac:dyDescent="0.5">
      <c r="A37" s="334"/>
      <c r="B37" s="353" t="s">
        <v>318</v>
      </c>
      <c r="C37" s="354"/>
      <c r="D37" s="355"/>
      <c r="E37" s="143"/>
      <c r="F37" s="134"/>
      <c r="G37" s="337"/>
      <c r="H37" s="134"/>
      <c r="I37" s="134"/>
      <c r="J37" s="338"/>
    </row>
    <row r="38" spans="1:10" s="128" customFormat="1" x14ac:dyDescent="0.5">
      <c r="A38" s="334"/>
      <c r="B38" s="356" t="s">
        <v>319</v>
      </c>
      <c r="C38" s="354"/>
      <c r="D38" s="355" t="s">
        <v>71</v>
      </c>
      <c r="E38" s="143"/>
      <c r="F38" s="134">
        <f>E38*C38</f>
        <v>0</v>
      </c>
      <c r="G38" s="337"/>
      <c r="H38" s="134"/>
      <c r="I38" s="134">
        <f>F38+H38</f>
        <v>0</v>
      </c>
      <c r="J38" s="338"/>
    </row>
    <row r="39" spans="1:10" s="128" customFormat="1" x14ac:dyDescent="0.5">
      <c r="A39" s="334"/>
      <c r="B39" s="356" t="s">
        <v>320</v>
      </c>
      <c r="C39" s="354"/>
      <c r="D39" s="355" t="s">
        <v>10</v>
      </c>
      <c r="E39" s="143"/>
      <c r="F39" s="134">
        <f>E39*C39</f>
        <v>0</v>
      </c>
      <c r="G39" s="337"/>
      <c r="H39" s="134"/>
      <c r="I39" s="134">
        <f>F39+H39</f>
        <v>0</v>
      </c>
      <c r="J39" s="338"/>
    </row>
    <row r="40" spans="1:10" s="128" customFormat="1" x14ac:dyDescent="0.5">
      <c r="A40" s="334"/>
      <c r="B40" s="356" t="s">
        <v>321</v>
      </c>
      <c r="C40" s="354"/>
      <c r="D40" s="355" t="s">
        <v>220</v>
      </c>
      <c r="E40" s="143"/>
      <c r="F40" s="134">
        <f>E40*C40</f>
        <v>0</v>
      </c>
      <c r="G40" s="337"/>
      <c r="H40" s="134"/>
      <c r="I40" s="134">
        <f>F40+H40</f>
        <v>0</v>
      </c>
      <c r="J40" s="338"/>
    </row>
    <row r="41" spans="1:10" s="128" customFormat="1" x14ac:dyDescent="0.5">
      <c r="A41" s="334"/>
      <c r="B41" s="353" t="s">
        <v>322</v>
      </c>
      <c r="C41" s="336"/>
      <c r="D41" s="355"/>
      <c r="E41" s="143"/>
      <c r="F41" s="134"/>
      <c r="G41" s="337"/>
      <c r="H41" s="134"/>
      <c r="I41" s="134"/>
      <c r="J41" s="338"/>
    </row>
    <row r="42" spans="1:10" s="128" customFormat="1" x14ac:dyDescent="0.5">
      <c r="A42" s="334"/>
      <c r="B42" s="357" t="s">
        <v>323</v>
      </c>
      <c r="C42" s="358"/>
      <c r="D42" s="233" t="s">
        <v>71</v>
      </c>
      <c r="E42" s="240"/>
      <c r="F42" s="134">
        <f>E42*C42</f>
        <v>0</v>
      </c>
      <c r="G42" s="337"/>
      <c r="H42" s="134"/>
      <c r="I42" s="134">
        <f>F42+H42</f>
        <v>0</v>
      </c>
      <c r="J42" s="338"/>
    </row>
    <row r="43" spans="1:10" s="1" customFormat="1" x14ac:dyDescent="0.5">
      <c r="A43" s="334"/>
      <c r="B43" s="357" t="s">
        <v>324</v>
      </c>
      <c r="C43" s="358"/>
      <c r="D43" s="233" t="s">
        <v>71</v>
      </c>
      <c r="E43" s="240"/>
      <c r="F43" s="134">
        <f>E43*C43</f>
        <v>0</v>
      </c>
      <c r="G43" s="337"/>
      <c r="H43" s="134"/>
      <c r="I43" s="134">
        <f>F43+H43</f>
        <v>0</v>
      </c>
      <c r="J43" s="134"/>
    </row>
    <row r="44" spans="1:10" s="1" customFormat="1" x14ac:dyDescent="0.5">
      <c r="A44" s="334"/>
      <c r="B44" s="357" t="s">
        <v>325</v>
      </c>
      <c r="C44" s="358"/>
      <c r="D44" s="233" t="s">
        <v>71</v>
      </c>
      <c r="E44" s="240"/>
      <c r="F44" s="134">
        <f>E44*C44</f>
        <v>0</v>
      </c>
      <c r="G44" s="337"/>
      <c r="H44" s="134"/>
      <c r="I44" s="134">
        <f>F44+H44</f>
        <v>0</v>
      </c>
      <c r="J44" s="134"/>
    </row>
    <row r="45" spans="1:10" s="1" customFormat="1" x14ac:dyDescent="0.5">
      <c r="A45" s="334"/>
      <c r="B45" s="357" t="s">
        <v>326</v>
      </c>
      <c r="C45" s="358"/>
      <c r="D45" s="233" t="s">
        <v>71</v>
      </c>
      <c r="E45" s="240"/>
      <c r="F45" s="134">
        <f>E45*C45</f>
        <v>0</v>
      </c>
      <c r="G45" s="337"/>
      <c r="H45" s="134"/>
      <c r="I45" s="134">
        <f>F45+H45</f>
        <v>0</v>
      </c>
      <c r="J45" s="134"/>
    </row>
    <row r="46" spans="1:10" s="128" customFormat="1" x14ac:dyDescent="0.5">
      <c r="A46" s="334"/>
      <c r="B46" s="353" t="s">
        <v>327</v>
      </c>
      <c r="C46" s="336"/>
      <c r="D46" s="355"/>
      <c r="E46" s="143"/>
      <c r="F46" s="134"/>
      <c r="G46" s="337"/>
      <c r="H46" s="134"/>
      <c r="I46" s="134"/>
      <c r="J46" s="338"/>
    </row>
    <row r="47" spans="1:10" s="128" customFormat="1" x14ac:dyDescent="0.5">
      <c r="A47" s="334"/>
      <c r="B47" s="359" t="s">
        <v>328</v>
      </c>
      <c r="C47" s="336"/>
      <c r="D47" s="355" t="s">
        <v>71</v>
      </c>
      <c r="E47" s="143"/>
      <c r="F47" s="134">
        <f>E47*C47</f>
        <v>0</v>
      </c>
      <c r="G47" s="337"/>
      <c r="H47" s="134"/>
      <c r="I47" s="134">
        <f>F47+H47</f>
        <v>0</v>
      </c>
      <c r="J47" s="338"/>
    </row>
    <row r="48" spans="1:10" s="128" customFormat="1" x14ac:dyDescent="0.5">
      <c r="A48" s="334"/>
      <c r="B48" s="359" t="s">
        <v>329</v>
      </c>
      <c r="C48" s="336"/>
      <c r="D48" s="355" t="s">
        <v>71</v>
      </c>
      <c r="E48" s="143"/>
      <c r="F48" s="134">
        <f>E48*C48</f>
        <v>0</v>
      </c>
      <c r="G48" s="337"/>
      <c r="H48" s="134"/>
      <c r="I48" s="134">
        <f>F48+H48</f>
        <v>0</v>
      </c>
      <c r="J48" s="338"/>
    </row>
    <row r="49" spans="1:10" s="128" customFormat="1" x14ac:dyDescent="0.5">
      <c r="A49" s="334"/>
      <c r="B49" s="353" t="s">
        <v>330</v>
      </c>
      <c r="C49" s="336"/>
      <c r="D49" s="355"/>
      <c r="E49" s="143"/>
      <c r="F49" s="134"/>
      <c r="G49" s="337"/>
      <c r="H49" s="134"/>
      <c r="I49" s="134"/>
      <c r="J49" s="338"/>
    </row>
    <row r="50" spans="1:10" s="128" customFormat="1" x14ac:dyDescent="0.5">
      <c r="A50" s="334"/>
      <c r="B50" s="360" t="s">
        <v>331</v>
      </c>
      <c r="C50" s="358"/>
      <c r="D50" s="254" t="s">
        <v>228</v>
      </c>
      <c r="E50" s="278"/>
      <c r="F50" s="134">
        <f>E50*C50</f>
        <v>0</v>
      </c>
      <c r="G50" s="337"/>
      <c r="H50" s="134"/>
      <c r="I50" s="134">
        <f>F50+H50</f>
        <v>0</v>
      </c>
      <c r="J50" s="338"/>
    </row>
    <row r="51" spans="1:10" s="128" customFormat="1" x14ac:dyDescent="0.5">
      <c r="A51" s="334"/>
      <c r="B51" s="356" t="s">
        <v>256</v>
      </c>
      <c r="C51" s="336"/>
      <c r="D51" s="254" t="s">
        <v>228</v>
      </c>
      <c r="E51" s="361"/>
      <c r="F51" s="134">
        <f>E51*C51</f>
        <v>0</v>
      </c>
      <c r="G51" s="337"/>
      <c r="H51" s="134"/>
      <c r="I51" s="134">
        <f>F51+H51</f>
        <v>0</v>
      </c>
      <c r="J51" s="338"/>
    </row>
    <row r="52" spans="1:10" s="128" customFormat="1" x14ac:dyDescent="0.5">
      <c r="A52" s="334"/>
      <c r="B52" s="356" t="s">
        <v>332</v>
      </c>
      <c r="C52" s="336"/>
      <c r="D52" s="254" t="s">
        <v>228</v>
      </c>
      <c r="E52" s="361"/>
      <c r="F52" s="134">
        <f>E52*C52</f>
        <v>0</v>
      </c>
      <c r="G52" s="337"/>
      <c r="H52" s="134"/>
      <c r="I52" s="134">
        <f>F52+H52</f>
        <v>0</v>
      </c>
      <c r="J52" s="338"/>
    </row>
    <row r="53" spans="1:10" s="128" customFormat="1" x14ac:dyDescent="0.5">
      <c r="A53" s="334"/>
      <c r="B53" s="362" t="s">
        <v>227</v>
      </c>
      <c r="C53" s="336"/>
      <c r="D53" s="355" t="s">
        <v>71</v>
      </c>
      <c r="E53" s="361"/>
      <c r="F53" s="134">
        <f>E53*C53</f>
        <v>0</v>
      </c>
      <c r="G53" s="337"/>
      <c r="H53" s="134"/>
      <c r="I53" s="134">
        <f>F53+H53</f>
        <v>0</v>
      </c>
      <c r="J53" s="338"/>
    </row>
    <row r="54" spans="1:10" s="128" customFormat="1" ht="22.5" thickBot="1" x14ac:dyDescent="0.55000000000000004">
      <c r="A54" s="334"/>
      <c r="B54" s="360" t="s">
        <v>333</v>
      </c>
      <c r="C54" s="336"/>
      <c r="D54" s="355" t="s">
        <v>71</v>
      </c>
      <c r="E54" s="361"/>
      <c r="F54" s="134">
        <f>E54*C54</f>
        <v>0</v>
      </c>
      <c r="G54" s="337"/>
      <c r="H54" s="134"/>
      <c r="I54" s="134">
        <f>F54+H54</f>
        <v>0</v>
      </c>
      <c r="J54" s="338"/>
    </row>
    <row r="55" spans="1:10" s="328" customFormat="1" ht="22.5" thickBot="1" x14ac:dyDescent="0.55000000000000004">
      <c r="A55" s="363"/>
      <c r="B55" s="364" t="s">
        <v>334</v>
      </c>
      <c r="C55" s="365"/>
      <c r="D55" s="366"/>
      <c r="E55" s="367"/>
      <c r="F55" s="368">
        <f>SUM(F7:F54)</f>
        <v>0</v>
      </c>
      <c r="G55" s="368"/>
      <c r="H55" s="368"/>
      <c r="I55" s="368">
        <f>SUM(I7:I54)</f>
        <v>0</v>
      </c>
      <c r="J55" s="369"/>
    </row>
    <row r="56" spans="1:10" s="328" customFormat="1" x14ac:dyDescent="0.5">
      <c r="A56" s="308"/>
      <c r="B56" s="309"/>
      <c r="C56" s="308"/>
      <c r="D56" s="308"/>
      <c r="E56" s="308"/>
      <c r="F56" s="308"/>
      <c r="G56" s="308"/>
      <c r="H56" s="308"/>
      <c r="I56" s="308"/>
      <c r="J56" s="308"/>
    </row>
    <row r="57" spans="1:10" s="328" customFormat="1" x14ac:dyDescent="0.5">
      <c r="A57" s="308"/>
      <c r="B57" s="309"/>
      <c r="C57" s="308"/>
      <c r="D57" s="308"/>
      <c r="E57" s="308"/>
      <c r="F57" s="308"/>
      <c r="G57" s="308"/>
      <c r="H57" s="308"/>
      <c r="I57" s="308"/>
      <c r="J57" s="308"/>
    </row>
    <row r="58" spans="1:10" s="328" customFormat="1" x14ac:dyDescent="0.5">
      <c r="A58" s="308"/>
      <c r="B58" s="309"/>
      <c r="C58" s="308"/>
      <c r="D58" s="308"/>
      <c r="E58" s="308"/>
      <c r="F58" s="308"/>
      <c r="G58" s="308"/>
      <c r="H58" s="308"/>
      <c r="I58" s="308"/>
      <c r="J58" s="308"/>
    </row>
    <row r="59" spans="1:10" s="328" customFormat="1" x14ac:dyDescent="0.5">
      <c r="A59" s="308"/>
      <c r="B59" s="309"/>
      <c r="C59" s="308"/>
      <c r="D59" s="308"/>
      <c r="E59" s="308"/>
      <c r="F59" s="308"/>
      <c r="G59" s="308"/>
      <c r="H59" s="308"/>
      <c r="I59" s="308"/>
      <c r="J59" s="308"/>
    </row>
    <row r="60" spans="1:10" s="328" customFormat="1" x14ac:dyDescent="0.5">
      <c r="A60" s="308"/>
      <c r="B60" s="309"/>
      <c r="C60" s="308"/>
      <c r="D60" s="308"/>
      <c r="E60" s="308"/>
      <c r="F60" s="308"/>
      <c r="G60" s="308"/>
      <c r="H60" s="308"/>
      <c r="I60" s="308"/>
      <c r="J60" s="308"/>
    </row>
    <row r="61" spans="1:10" s="328" customFormat="1" x14ac:dyDescent="0.5">
      <c r="A61" s="308"/>
      <c r="B61" s="309"/>
      <c r="C61" s="308"/>
      <c r="D61" s="308"/>
      <c r="E61" s="308"/>
      <c r="F61" s="308"/>
      <c r="G61" s="308"/>
      <c r="H61" s="308"/>
      <c r="I61" s="308"/>
      <c r="J61" s="308"/>
    </row>
    <row r="62" spans="1:10" s="328" customFormat="1" x14ac:dyDescent="0.5">
      <c r="A62" s="308"/>
      <c r="B62" s="309"/>
      <c r="C62" s="308"/>
      <c r="D62" s="308"/>
      <c r="E62" s="308"/>
      <c r="F62" s="308"/>
      <c r="G62" s="308"/>
      <c r="H62" s="308"/>
      <c r="I62" s="308"/>
      <c r="J62" s="308"/>
    </row>
  </sheetData>
  <mergeCells count="10">
    <mergeCell ref="K3:L3"/>
    <mergeCell ref="H4:I4"/>
    <mergeCell ref="A5:A6"/>
    <mergeCell ref="B5:B6"/>
    <mergeCell ref="C5:C6"/>
    <mergeCell ref="D5:D6"/>
    <mergeCell ref="E5:F5"/>
    <mergeCell ref="G5:H5"/>
    <mergeCell ref="I5:I6"/>
    <mergeCell ref="J5:J6"/>
  </mergeCells>
  <pageMargins left="0.7" right="0.7" top="0.75" bottom="0.75" header="0.3" footer="0.3"/>
  <pageSetup paperSize="9" scale="9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EF58-A911-4AAB-B460-AD419DD31D20}">
  <sheetPr>
    <tabColor theme="9" tint="0.59999389629810485"/>
  </sheetPr>
  <dimension ref="A1:X131"/>
  <sheetViews>
    <sheetView view="pageBreakPreview" topLeftCell="A10" zoomScale="110" zoomScaleNormal="100" zoomScaleSheetLayoutView="110" workbookViewId="0">
      <selection activeCell="R31" sqref="R31"/>
    </sheetView>
  </sheetViews>
  <sheetFormatPr defaultColWidth="0" defaultRowHeight="21.75" zeroHeight="1" x14ac:dyDescent="0.5"/>
  <cols>
    <col min="1" max="1" width="5.42578125" style="1" customWidth="1"/>
    <col min="2" max="4" width="4.140625" style="1" customWidth="1"/>
    <col min="5" max="5" width="5.42578125" style="1" customWidth="1"/>
    <col min="6" max="7" width="4.140625" style="1" customWidth="1"/>
    <col min="8" max="8" width="1.42578125" style="1" customWidth="1"/>
    <col min="9" max="9" width="4.28515625" style="1" customWidth="1"/>
    <col min="10" max="10" width="3.42578125" style="1" customWidth="1"/>
    <col min="11" max="13" width="4.140625" style="1" customWidth="1"/>
    <col min="14" max="14" width="8.28515625" style="1" customWidth="1"/>
    <col min="15" max="15" width="8.42578125" style="1" customWidth="1"/>
    <col min="16" max="16" width="0.5703125" style="1" hidden="1"/>
    <col min="17" max="17" width="1.140625" style="1" customWidth="1"/>
    <col min="18" max="22" width="4.140625" style="1" customWidth="1"/>
    <col min="23" max="23" width="1.42578125" style="1" customWidth="1"/>
    <col min="24" max="256" width="0" style="1" hidden="1"/>
    <col min="257" max="257" width="5.42578125" style="1" customWidth="1"/>
    <col min="258" max="260" width="4.140625" style="1" customWidth="1"/>
    <col min="261" max="261" width="5.42578125" style="1" customWidth="1"/>
    <col min="262" max="263" width="4.140625" style="1" customWidth="1"/>
    <col min="264" max="264" width="1.42578125" style="1" customWidth="1"/>
    <col min="265" max="265" width="4.28515625" style="1" customWidth="1"/>
    <col min="266" max="266" width="3.42578125" style="1" customWidth="1"/>
    <col min="267" max="269" width="4.140625" style="1" customWidth="1"/>
    <col min="270" max="270" width="8.28515625" style="1" customWidth="1"/>
    <col min="271" max="271" width="8.42578125" style="1" customWidth="1"/>
    <col min="272" max="272" width="0" style="1" hidden="1"/>
    <col min="273" max="273" width="1.140625" style="1" customWidth="1"/>
    <col min="274" max="278" width="4.140625" style="1" customWidth="1"/>
    <col min="279" max="279" width="1.42578125" style="1" customWidth="1"/>
    <col min="280" max="512" width="0" style="1" hidden="1"/>
    <col min="513" max="513" width="5.42578125" style="1" customWidth="1"/>
    <col min="514" max="516" width="4.140625" style="1" customWidth="1"/>
    <col min="517" max="517" width="5.42578125" style="1" customWidth="1"/>
    <col min="518" max="519" width="4.140625" style="1" customWidth="1"/>
    <col min="520" max="520" width="1.42578125" style="1" customWidth="1"/>
    <col min="521" max="521" width="4.28515625" style="1" customWidth="1"/>
    <col min="522" max="522" width="3.42578125" style="1" customWidth="1"/>
    <col min="523" max="525" width="4.140625" style="1" customWidth="1"/>
    <col min="526" max="526" width="8.28515625" style="1" customWidth="1"/>
    <col min="527" max="527" width="8.42578125" style="1" customWidth="1"/>
    <col min="528" max="528" width="0" style="1" hidden="1"/>
    <col min="529" max="529" width="1.140625" style="1" customWidth="1"/>
    <col min="530" max="534" width="4.140625" style="1" customWidth="1"/>
    <col min="535" max="535" width="1.42578125" style="1" customWidth="1"/>
    <col min="536" max="768" width="0" style="1" hidden="1"/>
    <col min="769" max="769" width="5.42578125" style="1" customWidth="1"/>
    <col min="770" max="772" width="4.140625" style="1" customWidth="1"/>
    <col min="773" max="773" width="5.42578125" style="1" customWidth="1"/>
    <col min="774" max="775" width="4.140625" style="1" customWidth="1"/>
    <col min="776" max="776" width="1.42578125" style="1" customWidth="1"/>
    <col min="777" max="777" width="4.28515625" style="1" customWidth="1"/>
    <col min="778" max="778" width="3.42578125" style="1" customWidth="1"/>
    <col min="779" max="781" width="4.140625" style="1" customWidth="1"/>
    <col min="782" max="782" width="8.28515625" style="1" customWidth="1"/>
    <col min="783" max="783" width="8.42578125" style="1" customWidth="1"/>
    <col min="784" max="784" width="0" style="1" hidden="1"/>
    <col min="785" max="785" width="1.140625" style="1" customWidth="1"/>
    <col min="786" max="790" width="4.140625" style="1" customWidth="1"/>
    <col min="791" max="791" width="1.42578125" style="1" customWidth="1"/>
    <col min="792" max="1024" width="0" style="1" hidden="1"/>
    <col min="1025" max="1025" width="5.42578125" style="1" customWidth="1"/>
    <col min="1026" max="1028" width="4.140625" style="1" customWidth="1"/>
    <col min="1029" max="1029" width="5.42578125" style="1" customWidth="1"/>
    <col min="1030" max="1031" width="4.140625" style="1" customWidth="1"/>
    <col min="1032" max="1032" width="1.42578125" style="1" customWidth="1"/>
    <col min="1033" max="1033" width="4.28515625" style="1" customWidth="1"/>
    <col min="1034" max="1034" width="3.42578125" style="1" customWidth="1"/>
    <col min="1035" max="1037" width="4.140625" style="1" customWidth="1"/>
    <col min="1038" max="1038" width="8.28515625" style="1" customWidth="1"/>
    <col min="1039" max="1039" width="8.42578125" style="1" customWidth="1"/>
    <col min="1040" max="1040" width="0" style="1" hidden="1"/>
    <col min="1041" max="1041" width="1.140625" style="1" customWidth="1"/>
    <col min="1042" max="1046" width="4.140625" style="1" customWidth="1"/>
    <col min="1047" max="1047" width="1.42578125" style="1" customWidth="1"/>
    <col min="1048" max="1280" width="0" style="1" hidden="1"/>
    <col min="1281" max="1281" width="5.42578125" style="1" customWidth="1"/>
    <col min="1282" max="1284" width="4.140625" style="1" customWidth="1"/>
    <col min="1285" max="1285" width="5.42578125" style="1" customWidth="1"/>
    <col min="1286" max="1287" width="4.140625" style="1" customWidth="1"/>
    <col min="1288" max="1288" width="1.42578125" style="1" customWidth="1"/>
    <col min="1289" max="1289" width="4.28515625" style="1" customWidth="1"/>
    <col min="1290" max="1290" width="3.42578125" style="1" customWidth="1"/>
    <col min="1291" max="1293" width="4.140625" style="1" customWidth="1"/>
    <col min="1294" max="1294" width="8.28515625" style="1" customWidth="1"/>
    <col min="1295" max="1295" width="8.42578125" style="1" customWidth="1"/>
    <col min="1296" max="1296" width="0" style="1" hidden="1"/>
    <col min="1297" max="1297" width="1.140625" style="1" customWidth="1"/>
    <col min="1298" max="1302" width="4.140625" style="1" customWidth="1"/>
    <col min="1303" max="1303" width="1.42578125" style="1" customWidth="1"/>
    <col min="1304" max="1536" width="0" style="1" hidden="1"/>
    <col min="1537" max="1537" width="5.42578125" style="1" customWidth="1"/>
    <col min="1538" max="1540" width="4.140625" style="1" customWidth="1"/>
    <col min="1541" max="1541" width="5.42578125" style="1" customWidth="1"/>
    <col min="1542" max="1543" width="4.140625" style="1" customWidth="1"/>
    <col min="1544" max="1544" width="1.42578125" style="1" customWidth="1"/>
    <col min="1545" max="1545" width="4.28515625" style="1" customWidth="1"/>
    <col min="1546" max="1546" width="3.42578125" style="1" customWidth="1"/>
    <col min="1547" max="1549" width="4.140625" style="1" customWidth="1"/>
    <col min="1550" max="1550" width="8.28515625" style="1" customWidth="1"/>
    <col min="1551" max="1551" width="8.42578125" style="1" customWidth="1"/>
    <col min="1552" max="1552" width="0" style="1" hidden="1"/>
    <col min="1553" max="1553" width="1.140625" style="1" customWidth="1"/>
    <col min="1554" max="1558" width="4.140625" style="1" customWidth="1"/>
    <col min="1559" max="1559" width="1.42578125" style="1" customWidth="1"/>
    <col min="1560" max="1792" width="0" style="1" hidden="1"/>
    <col min="1793" max="1793" width="5.42578125" style="1" customWidth="1"/>
    <col min="1794" max="1796" width="4.140625" style="1" customWidth="1"/>
    <col min="1797" max="1797" width="5.42578125" style="1" customWidth="1"/>
    <col min="1798" max="1799" width="4.140625" style="1" customWidth="1"/>
    <col min="1800" max="1800" width="1.42578125" style="1" customWidth="1"/>
    <col min="1801" max="1801" width="4.28515625" style="1" customWidth="1"/>
    <col min="1802" max="1802" width="3.42578125" style="1" customWidth="1"/>
    <col min="1803" max="1805" width="4.140625" style="1" customWidth="1"/>
    <col min="1806" max="1806" width="8.28515625" style="1" customWidth="1"/>
    <col min="1807" max="1807" width="8.42578125" style="1" customWidth="1"/>
    <col min="1808" max="1808" width="0" style="1" hidden="1"/>
    <col min="1809" max="1809" width="1.140625" style="1" customWidth="1"/>
    <col min="1810" max="1814" width="4.140625" style="1" customWidth="1"/>
    <col min="1815" max="1815" width="1.42578125" style="1" customWidth="1"/>
    <col min="1816" max="2048" width="0" style="1" hidden="1"/>
    <col min="2049" max="2049" width="5.42578125" style="1" customWidth="1"/>
    <col min="2050" max="2052" width="4.140625" style="1" customWidth="1"/>
    <col min="2053" max="2053" width="5.42578125" style="1" customWidth="1"/>
    <col min="2054" max="2055" width="4.140625" style="1" customWidth="1"/>
    <col min="2056" max="2056" width="1.42578125" style="1" customWidth="1"/>
    <col min="2057" max="2057" width="4.28515625" style="1" customWidth="1"/>
    <col min="2058" max="2058" width="3.42578125" style="1" customWidth="1"/>
    <col min="2059" max="2061" width="4.140625" style="1" customWidth="1"/>
    <col min="2062" max="2062" width="8.28515625" style="1" customWidth="1"/>
    <col min="2063" max="2063" width="8.42578125" style="1" customWidth="1"/>
    <col min="2064" max="2064" width="0" style="1" hidden="1"/>
    <col min="2065" max="2065" width="1.140625" style="1" customWidth="1"/>
    <col min="2066" max="2070" width="4.140625" style="1" customWidth="1"/>
    <col min="2071" max="2071" width="1.42578125" style="1" customWidth="1"/>
    <col min="2072" max="2304" width="0" style="1" hidden="1"/>
    <col min="2305" max="2305" width="5.42578125" style="1" customWidth="1"/>
    <col min="2306" max="2308" width="4.140625" style="1" customWidth="1"/>
    <col min="2309" max="2309" width="5.42578125" style="1" customWidth="1"/>
    <col min="2310" max="2311" width="4.140625" style="1" customWidth="1"/>
    <col min="2312" max="2312" width="1.42578125" style="1" customWidth="1"/>
    <col min="2313" max="2313" width="4.28515625" style="1" customWidth="1"/>
    <col min="2314" max="2314" width="3.42578125" style="1" customWidth="1"/>
    <col min="2315" max="2317" width="4.140625" style="1" customWidth="1"/>
    <col min="2318" max="2318" width="8.28515625" style="1" customWidth="1"/>
    <col min="2319" max="2319" width="8.42578125" style="1" customWidth="1"/>
    <col min="2320" max="2320" width="0" style="1" hidden="1"/>
    <col min="2321" max="2321" width="1.140625" style="1" customWidth="1"/>
    <col min="2322" max="2326" width="4.140625" style="1" customWidth="1"/>
    <col min="2327" max="2327" width="1.42578125" style="1" customWidth="1"/>
    <col min="2328" max="2560" width="0" style="1" hidden="1"/>
    <col min="2561" max="2561" width="5.42578125" style="1" customWidth="1"/>
    <col min="2562" max="2564" width="4.140625" style="1" customWidth="1"/>
    <col min="2565" max="2565" width="5.42578125" style="1" customWidth="1"/>
    <col min="2566" max="2567" width="4.140625" style="1" customWidth="1"/>
    <col min="2568" max="2568" width="1.42578125" style="1" customWidth="1"/>
    <col min="2569" max="2569" width="4.28515625" style="1" customWidth="1"/>
    <col min="2570" max="2570" width="3.42578125" style="1" customWidth="1"/>
    <col min="2571" max="2573" width="4.140625" style="1" customWidth="1"/>
    <col min="2574" max="2574" width="8.28515625" style="1" customWidth="1"/>
    <col min="2575" max="2575" width="8.42578125" style="1" customWidth="1"/>
    <col min="2576" max="2576" width="0" style="1" hidden="1"/>
    <col min="2577" max="2577" width="1.140625" style="1" customWidth="1"/>
    <col min="2578" max="2582" width="4.140625" style="1" customWidth="1"/>
    <col min="2583" max="2583" width="1.42578125" style="1" customWidth="1"/>
    <col min="2584" max="2816" width="0" style="1" hidden="1"/>
    <col min="2817" max="2817" width="5.42578125" style="1" customWidth="1"/>
    <col min="2818" max="2820" width="4.140625" style="1" customWidth="1"/>
    <col min="2821" max="2821" width="5.42578125" style="1" customWidth="1"/>
    <col min="2822" max="2823" width="4.140625" style="1" customWidth="1"/>
    <col min="2824" max="2824" width="1.42578125" style="1" customWidth="1"/>
    <col min="2825" max="2825" width="4.28515625" style="1" customWidth="1"/>
    <col min="2826" max="2826" width="3.42578125" style="1" customWidth="1"/>
    <col min="2827" max="2829" width="4.140625" style="1" customWidth="1"/>
    <col min="2830" max="2830" width="8.28515625" style="1" customWidth="1"/>
    <col min="2831" max="2831" width="8.42578125" style="1" customWidth="1"/>
    <col min="2832" max="2832" width="0" style="1" hidden="1"/>
    <col min="2833" max="2833" width="1.140625" style="1" customWidth="1"/>
    <col min="2834" max="2838" width="4.140625" style="1" customWidth="1"/>
    <col min="2839" max="2839" width="1.42578125" style="1" customWidth="1"/>
    <col min="2840" max="3072" width="0" style="1" hidden="1"/>
    <col min="3073" max="3073" width="5.42578125" style="1" customWidth="1"/>
    <col min="3074" max="3076" width="4.140625" style="1" customWidth="1"/>
    <col min="3077" max="3077" width="5.42578125" style="1" customWidth="1"/>
    <col min="3078" max="3079" width="4.140625" style="1" customWidth="1"/>
    <col min="3080" max="3080" width="1.42578125" style="1" customWidth="1"/>
    <col min="3081" max="3081" width="4.28515625" style="1" customWidth="1"/>
    <col min="3082" max="3082" width="3.42578125" style="1" customWidth="1"/>
    <col min="3083" max="3085" width="4.140625" style="1" customWidth="1"/>
    <col min="3086" max="3086" width="8.28515625" style="1" customWidth="1"/>
    <col min="3087" max="3087" width="8.42578125" style="1" customWidth="1"/>
    <col min="3088" max="3088" width="0" style="1" hidden="1"/>
    <col min="3089" max="3089" width="1.140625" style="1" customWidth="1"/>
    <col min="3090" max="3094" width="4.140625" style="1" customWidth="1"/>
    <col min="3095" max="3095" width="1.42578125" style="1" customWidth="1"/>
    <col min="3096" max="3328" width="0" style="1" hidden="1"/>
    <col min="3329" max="3329" width="5.42578125" style="1" customWidth="1"/>
    <col min="3330" max="3332" width="4.140625" style="1" customWidth="1"/>
    <col min="3333" max="3333" width="5.42578125" style="1" customWidth="1"/>
    <col min="3334" max="3335" width="4.140625" style="1" customWidth="1"/>
    <col min="3336" max="3336" width="1.42578125" style="1" customWidth="1"/>
    <col min="3337" max="3337" width="4.28515625" style="1" customWidth="1"/>
    <col min="3338" max="3338" width="3.42578125" style="1" customWidth="1"/>
    <col min="3339" max="3341" width="4.140625" style="1" customWidth="1"/>
    <col min="3342" max="3342" width="8.28515625" style="1" customWidth="1"/>
    <col min="3343" max="3343" width="8.42578125" style="1" customWidth="1"/>
    <col min="3344" max="3344" width="0" style="1" hidden="1"/>
    <col min="3345" max="3345" width="1.140625" style="1" customWidth="1"/>
    <col min="3346" max="3350" width="4.140625" style="1" customWidth="1"/>
    <col min="3351" max="3351" width="1.42578125" style="1" customWidth="1"/>
    <col min="3352" max="3584" width="0" style="1" hidden="1"/>
    <col min="3585" max="3585" width="5.42578125" style="1" customWidth="1"/>
    <col min="3586" max="3588" width="4.140625" style="1" customWidth="1"/>
    <col min="3589" max="3589" width="5.42578125" style="1" customWidth="1"/>
    <col min="3590" max="3591" width="4.140625" style="1" customWidth="1"/>
    <col min="3592" max="3592" width="1.42578125" style="1" customWidth="1"/>
    <col min="3593" max="3593" width="4.28515625" style="1" customWidth="1"/>
    <col min="3594" max="3594" width="3.42578125" style="1" customWidth="1"/>
    <col min="3595" max="3597" width="4.140625" style="1" customWidth="1"/>
    <col min="3598" max="3598" width="8.28515625" style="1" customWidth="1"/>
    <col min="3599" max="3599" width="8.42578125" style="1" customWidth="1"/>
    <col min="3600" max="3600" width="0" style="1" hidden="1"/>
    <col min="3601" max="3601" width="1.140625" style="1" customWidth="1"/>
    <col min="3602" max="3606" width="4.140625" style="1" customWidth="1"/>
    <col min="3607" max="3607" width="1.42578125" style="1" customWidth="1"/>
    <col min="3608" max="3840" width="0" style="1" hidden="1"/>
    <col min="3841" max="3841" width="5.42578125" style="1" customWidth="1"/>
    <col min="3842" max="3844" width="4.140625" style="1" customWidth="1"/>
    <col min="3845" max="3845" width="5.42578125" style="1" customWidth="1"/>
    <col min="3846" max="3847" width="4.140625" style="1" customWidth="1"/>
    <col min="3848" max="3848" width="1.42578125" style="1" customWidth="1"/>
    <col min="3849" max="3849" width="4.28515625" style="1" customWidth="1"/>
    <col min="3850" max="3850" width="3.42578125" style="1" customWidth="1"/>
    <col min="3851" max="3853" width="4.140625" style="1" customWidth="1"/>
    <col min="3854" max="3854" width="8.28515625" style="1" customWidth="1"/>
    <col min="3855" max="3855" width="8.42578125" style="1" customWidth="1"/>
    <col min="3856" max="3856" width="0" style="1" hidden="1"/>
    <col min="3857" max="3857" width="1.140625" style="1" customWidth="1"/>
    <col min="3858" max="3862" width="4.140625" style="1" customWidth="1"/>
    <col min="3863" max="3863" width="1.42578125" style="1" customWidth="1"/>
    <col min="3864" max="4096" width="0" style="1" hidden="1"/>
    <col min="4097" max="4097" width="5.42578125" style="1" customWidth="1"/>
    <col min="4098" max="4100" width="4.140625" style="1" customWidth="1"/>
    <col min="4101" max="4101" width="5.42578125" style="1" customWidth="1"/>
    <col min="4102" max="4103" width="4.140625" style="1" customWidth="1"/>
    <col min="4104" max="4104" width="1.42578125" style="1" customWidth="1"/>
    <col min="4105" max="4105" width="4.28515625" style="1" customWidth="1"/>
    <col min="4106" max="4106" width="3.42578125" style="1" customWidth="1"/>
    <col min="4107" max="4109" width="4.140625" style="1" customWidth="1"/>
    <col min="4110" max="4110" width="8.28515625" style="1" customWidth="1"/>
    <col min="4111" max="4111" width="8.42578125" style="1" customWidth="1"/>
    <col min="4112" max="4112" width="0" style="1" hidden="1"/>
    <col min="4113" max="4113" width="1.140625" style="1" customWidth="1"/>
    <col min="4114" max="4118" width="4.140625" style="1" customWidth="1"/>
    <col min="4119" max="4119" width="1.42578125" style="1" customWidth="1"/>
    <col min="4120" max="4352" width="0" style="1" hidden="1"/>
    <col min="4353" max="4353" width="5.42578125" style="1" customWidth="1"/>
    <col min="4354" max="4356" width="4.140625" style="1" customWidth="1"/>
    <col min="4357" max="4357" width="5.42578125" style="1" customWidth="1"/>
    <col min="4358" max="4359" width="4.140625" style="1" customWidth="1"/>
    <col min="4360" max="4360" width="1.42578125" style="1" customWidth="1"/>
    <col min="4361" max="4361" width="4.28515625" style="1" customWidth="1"/>
    <col min="4362" max="4362" width="3.42578125" style="1" customWidth="1"/>
    <col min="4363" max="4365" width="4.140625" style="1" customWidth="1"/>
    <col min="4366" max="4366" width="8.28515625" style="1" customWidth="1"/>
    <col min="4367" max="4367" width="8.42578125" style="1" customWidth="1"/>
    <col min="4368" max="4368" width="0" style="1" hidden="1"/>
    <col min="4369" max="4369" width="1.140625" style="1" customWidth="1"/>
    <col min="4370" max="4374" width="4.140625" style="1" customWidth="1"/>
    <col min="4375" max="4375" width="1.42578125" style="1" customWidth="1"/>
    <col min="4376" max="4608" width="0" style="1" hidden="1"/>
    <col min="4609" max="4609" width="5.42578125" style="1" customWidth="1"/>
    <col min="4610" max="4612" width="4.140625" style="1" customWidth="1"/>
    <col min="4613" max="4613" width="5.42578125" style="1" customWidth="1"/>
    <col min="4614" max="4615" width="4.140625" style="1" customWidth="1"/>
    <col min="4616" max="4616" width="1.42578125" style="1" customWidth="1"/>
    <col min="4617" max="4617" width="4.28515625" style="1" customWidth="1"/>
    <col min="4618" max="4618" width="3.42578125" style="1" customWidth="1"/>
    <col min="4619" max="4621" width="4.140625" style="1" customWidth="1"/>
    <col min="4622" max="4622" width="8.28515625" style="1" customWidth="1"/>
    <col min="4623" max="4623" width="8.42578125" style="1" customWidth="1"/>
    <col min="4624" max="4624" width="0" style="1" hidden="1"/>
    <col min="4625" max="4625" width="1.140625" style="1" customWidth="1"/>
    <col min="4626" max="4630" width="4.140625" style="1" customWidth="1"/>
    <col min="4631" max="4631" width="1.42578125" style="1" customWidth="1"/>
    <col min="4632" max="4864" width="0" style="1" hidden="1"/>
    <col min="4865" max="4865" width="5.42578125" style="1" customWidth="1"/>
    <col min="4866" max="4868" width="4.140625" style="1" customWidth="1"/>
    <col min="4869" max="4869" width="5.42578125" style="1" customWidth="1"/>
    <col min="4870" max="4871" width="4.140625" style="1" customWidth="1"/>
    <col min="4872" max="4872" width="1.42578125" style="1" customWidth="1"/>
    <col min="4873" max="4873" width="4.28515625" style="1" customWidth="1"/>
    <col min="4874" max="4874" width="3.42578125" style="1" customWidth="1"/>
    <col min="4875" max="4877" width="4.140625" style="1" customWidth="1"/>
    <col min="4878" max="4878" width="8.28515625" style="1" customWidth="1"/>
    <col min="4879" max="4879" width="8.42578125" style="1" customWidth="1"/>
    <col min="4880" max="4880" width="0" style="1" hidden="1"/>
    <col min="4881" max="4881" width="1.140625" style="1" customWidth="1"/>
    <col min="4882" max="4886" width="4.140625" style="1" customWidth="1"/>
    <col min="4887" max="4887" width="1.42578125" style="1" customWidth="1"/>
    <col min="4888" max="5120" width="0" style="1" hidden="1"/>
    <col min="5121" max="5121" width="5.42578125" style="1" customWidth="1"/>
    <col min="5122" max="5124" width="4.140625" style="1" customWidth="1"/>
    <col min="5125" max="5125" width="5.42578125" style="1" customWidth="1"/>
    <col min="5126" max="5127" width="4.140625" style="1" customWidth="1"/>
    <col min="5128" max="5128" width="1.42578125" style="1" customWidth="1"/>
    <col min="5129" max="5129" width="4.28515625" style="1" customWidth="1"/>
    <col min="5130" max="5130" width="3.42578125" style="1" customWidth="1"/>
    <col min="5131" max="5133" width="4.140625" style="1" customWidth="1"/>
    <col min="5134" max="5134" width="8.28515625" style="1" customWidth="1"/>
    <col min="5135" max="5135" width="8.42578125" style="1" customWidth="1"/>
    <col min="5136" max="5136" width="0" style="1" hidden="1"/>
    <col min="5137" max="5137" width="1.140625" style="1" customWidth="1"/>
    <col min="5138" max="5142" width="4.140625" style="1" customWidth="1"/>
    <col min="5143" max="5143" width="1.42578125" style="1" customWidth="1"/>
    <col min="5144" max="5376" width="0" style="1" hidden="1"/>
    <col min="5377" max="5377" width="5.42578125" style="1" customWidth="1"/>
    <col min="5378" max="5380" width="4.140625" style="1" customWidth="1"/>
    <col min="5381" max="5381" width="5.42578125" style="1" customWidth="1"/>
    <col min="5382" max="5383" width="4.140625" style="1" customWidth="1"/>
    <col min="5384" max="5384" width="1.42578125" style="1" customWidth="1"/>
    <col min="5385" max="5385" width="4.28515625" style="1" customWidth="1"/>
    <col min="5386" max="5386" width="3.42578125" style="1" customWidth="1"/>
    <col min="5387" max="5389" width="4.140625" style="1" customWidth="1"/>
    <col min="5390" max="5390" width="8.28515625" style="1" customWidth="1"/>
    <col min="5391" max="5391" width="8.42578125" style="1" customWidth="1"/>
    <col min="5392" max="5392" width="0" style="1" hidden="1"/>
    <col min="5393" max="5393" width="1.140625" style="1" customWidth="1"/>
    <col min="5394" max="5398" width="4.140625" style="1" customWidth="1"/>
    <col min="5399" max="5399" width="1.42578125" style="1" customWidth="1"/>
    <col min="5400" max="5632" width="0" style="1" hidden="1"/>
    <col min="5633" max="5633" width="5.42578125" style="1" customWidth="1"/>
    <col min="5634" max="5636" width="4.140625" style="1" customWidth="1"/>
    <col min="5637" max="5637" width="5.42578125" style="1" customWidth="1"/>
    <col min="5638" max="5639" width="4.140625" style="1" customWidth="1"/>
    <col min="5640" max="5640" width="1.42578125" style="1" customWidth="1"/>
    <col min="5641" max="5641" width="4.28515625" style="1" customWidth="1"/>
    <col min="5642" max="5642" width="3.42578125" style="1" customWidth="1"/>
    <col min="5643" max="5645" width="4.140625" style="1" customWidth="1"/>
    <col min="5646" max="5646" width="8.28515625" style="1" customWidth="1"/>
    <col min="5647" max="5647" width="8.42578125" style="1" customWidth="1"/>
    <col min="5648" max="5648" width="0" style="1" hidden="1"/>
    <col min="5649" max="5649" width="1.140625" style="1" customWidth="1"/>
    <col min="5650" max="5654" width="4.140625" style="1" customWidth="1"/>
    <col min="5655" max="5655" width="1.42578125" style="1" customWidth="1"/>
    <col min="5656" max="5888" width="0" style="1" hidden="1"/>
    <col min="5889" max="5889" width="5.42578125" style="1" customWidth="1"/>
    <col min="5890" max="5892" width="4.140625" style="1" customWidth="1"/>
    <col min="5893" max="5893" width="5.42578125" style="1" customWidth="1"/>
    <col min="5894" max="5895" width="4.140625" style="1" customWidth="1"/>
    <col min="5896" max="5896" width="1.42578125" style="1" customWidth="1"/>
    <col min="5897" max="5897" width="4.28515625" style="1" customWidth="1"/>
    <col min="5898" max="5898" width="3.42578125" style="1" customWidth="1"/>
    <col min="5899" max="5901" width="4.140625" style="1" customWidth="1"/>
    <col min="5902" max="5902" width="8.28515625" style="1" customWidth="1"/>
    <col min="5903" max="5903" width="8.42578125" style="1" customWidth="1"/>
    <col min="5904" max="5904" width="0" style="1" hidden="1"/>
    <col min="5905" max="5905" width="1.140625" style="1" customWidth="1"/>
    <col min="5906" max="5910" width="4.140625" style="1" customWidth="1"/>
    <col min="5911" max="5911" width="1.42578125" style="1" customWidth="1"/>
    <col min="5912" max="6144" width="0" style="1" hidden="1"/>
    <col min="6145" max="6145" width="5.42578125" style="1" customWidth="1"/>
    <col min="6146" max="6148" width="4.140625" style="1" customWidth="1"/>
    <col min="6149" max="6149" width="5.42578125" style="1" customWidth="1"/>
    <col min="6150" max="6151" width="4.140625" style="1" customWidth="1"/>
    <col min="6152" max="6152" width="1.42578125" style="1" customWidth="1"/>
    <col min="6153" max="6153" width="4.28515625" style="1" customWidth="1"/>
    <col min="6154" max="6154" width="3.42578125" style="1" customWidth="1"/>
    <col min="6155" max="6157" width="4.140625" style="1" customWidth="1"/>
    <col min="6158" max="6158" width="8.28515625" style="1" customWidth="1"/>
    <col min="6159" max="6159" width="8.42578125" style="1" customWidth="1"/>
    <col min="6160" max="6160" width="0" style="1" hidden="1"/>
    <col min="6161" max="6161" width="1.140625" style="1" customWidth="1"/>
    <col min="6162" max="6166" width="4.140625" style="1" customWidth="1"/>
    <col min="6167" max="6167" width="1.42578125" style="1" customWidth="1"/>
    <col min="6168" max="6400" width="0" style="1" hidden="1"/>
    <col min="6401" max="6401" width="5.42578125" style="1" customWidth="1"/>
    <col min="6402" max="6404" width="4.140625" style="1" customWidth="1"/>
    <col min="6405" max="6405" width="5.42578125" style="1" customWidth="1"/>
    <col min="6406" max="6407" width="4.140625" style="1" customWidth="1"/>
    <col min="6408" max="6408" width="1.42578125" style="1" customWidth="1"/>
    <col min="6409" max="6409" width="4.28515625" style="1" customWidth="1"/>
    <col min="6410" max="6410" width="3.42578125" style="1" customWidth="1"/>
    <col min="6411" max="6413" width="4.140625" style="1" customWidth="1"/>
    <col min="6414" max="6414" width="8.28515625" style="1" customWidth="1"/>
    <col min="6415" max="6415" width="8.42578125" style="1" customWidth="1"/>
    <col min="6416" max="6416" width="0" style="1" hidden="1"/>
    <col min="6417" max="6417" width="1.140625" style="1" customWidth="1"/>
    <col min="6418" max="6422" width="4.140625" style="1" customWidth="1"/>
    <col min="6423" max="6423" width="1.42578125" style="1" customWidth="1"/>
    <col min="6424" max="6656" width="0" style="1" hidden="1"/>
    <col min="6657" max="6657" width="5.42578125" style="1" customWidth="1"/>
    <col min="6658" max="6660" width="4.140625" style="1" customWidth="1"/>
    <col min="6661" max="6661" width="5.42578125" style="1" customWidth="1"/>
    <col min="6662" max="6663" width="4.140625" style="1" customWidth="1"/>
    <col min="6664" max="6664" width="1.42578125" style="1" customWidth="1"/>
    <col min="6665" max="6665" width="4.28515625" style="1" customWidth="1"/>
    <col min="6666" max="6666" width="3.42578125" style="1" customWidth="1"/>
    <col min="6667" max="6669" width="4.140625" style="1" customWidth="1"/>
    <col min="6670" max="6670" width="8.28515625" style="1" customWidth="1"/>
    <col min="6671" max="6671" width="8.42578125" style="1" customWidth="1"/>
    <col min="6672" max="6672" width="0" style="1" hidden="1"/>
    <col min="6673" max="6673" width="1.140625" style="1" customWidth="1"/>
    <col min="6674" max="6678" width="4.140625" style="1" customWidth="1"/>
    <col min="6679" max="6679" width="1.42578125" style="1" customWidth="1"/>
    <col min="6680" max="6912" width="0" style="1" hidden="1"/>
    <col min="6913" max="6913" width="5.42578125" style="1" customWidth="1"/>
    <col min="6914" max="6916" width="4.140625" style="1" customWidth="1"/>
    <col min="6917" max="6917" width="5.42578125" style="1" customWidth="1"/>
    <col min="6918" max="6919" width="4.140625" style="1" customWidth="1"/>
    <col min="6920" max="6920" width="1.42578125" style="1" customWidth="1"/>
    <col min="6921" max="6921" width="4.28515625" style="1" customWidth="1"/>
    <col min="6922" max="6922" width="3.42578125" style="1" customWidth="1"/>
    <col min="6923" max="6925" width="4.140625" style="1" customWidth="1"/>
    <col min="6926" max="6926" width="8.28515625" style="1" customWidth="1"/>
    <col min="6927" max="6927" width="8.42578125" style="1" customWidth="1"/>
    <col min="6928" max="6928" width="0" style="1" hidden="1"/>
    <col min="6929" max="6929" width="1.140625" style="1" customWidth="1"/>
    <col min="6930" max="6934" width="4.140625" style="1" customWidth="1"/>
    <col min="6935" max="6935" width="1.42578125" style="1" customWidth="1"/>
    <col min="6936" max="7168" width="0" style="1" hidden="1"/>
    <col min="7169" max="7169" width="5.42578125" style="1" customWidth="1"/>
    <col min="7170" max="7172" width="4.140625" style="1" customWidth="1"/>
    <col min="7173" max="7173" width="5.42578125" style="1" customWidth="1"/>
    <col min="7174" max="7175" width="4.140625" style="1" customWidth="1"/>
    <col min="7176" max="7176" width="1.42578125" style="1" customWidth="1"/>
    <col min="7177" max="7177" width="4.28515625" style="1" customWidth="1"/>
    <col min="7178" max="7178" width="3.42578125" style="1" customWidth="1"/>
    <col min="7179" max="7181" width="4.140625" style="1" customWidth="1"/>
    <col min="7182" max="7182" width="8.28515625" style="1" customWidth="1"/>
    <col min="7183" max="7183" width="8.42578125" style="1" customWidth="1"/>
    <col min="7184" max="7184" width="0" style="1" hidden="1"/>
    <col min="7185" max="7185" width="1.140625" style="1" customWidth="1"/>
    <col min="7186" max="7190" width="4.140625" style="1" customWidth="1"/>
    <col min="7191" max="7191" width="1.42578125" style="1" customWidth="1"/>
    <col min="7192" max="7424" width="0" style="1" hidden="1"/>
    <col min="7425" max="7425" width="5.42578125" style="1" customWidth="1"/>
    <col min="7426" max="7428" width="4.140625" style="1" customWidth="1"/>
    <col min="7429" max="7429" width="5.42578125" style="1" customWidth="1"/>
    <col min="7430" max="7431" width="4.140625" style="1" customWidth="1"/>
    <col min="7432" max="7432" width="1.42578125" style="1" customWidth="1"/>
    <col min="7433" max="7433" width="4.28515625" style="1" customWidth="1"/>
    <col min="7434" max="7434" width="3.42578125" style="1" customWidth="1"/>
    <col min="7435" max="7437" width="4.140625" style="1" customWidth="1"/>
    <col min="7438" max="7438" width="8.28515625" style="1" customWidth="1"/>
    <col min="7439" max="7439" width="8.42578125" style="1" customWidth="1"/>
    <col min="7440" max="7440" width="0" style="1" hidden="1"/>
    <col min="7441" max="7441" width="1.140625" style="1" customWidth="1"/>
    <col min="7442" max="7446" width="4.140625" style="1" customWidth="1"/>
    <col min="7447" max="7447" width="1.42578125" style="1" customWidth="1"/>
    <col min="7448" max="7680" width="0" style="1" hidden="1"/>
    <col min="7681" max="7681" width="5.42578125" style="1" customWidth="1"/>
    <col min="7682" max="7684" width="4.140625" style="1" customWidth="1"/>
    <col min="7685" max="7685" width="5.42578125" style="1" customWidth="1"/>
    <col min="7686" max="7687" width="4.140625" style="1" customWidth="1"/>
    <col min="7688" max="7688" width="1.42578125" style="1" customWidth="1"/>
    <col min="7689" max="7689" width="4.28515625" style="1" customWidth="1"/>
    <col min="7690" max="7690" width="3.42578125" style="1" customWidth="1"/>
    <col min="7691" max="7693" width="4.140625" style="1" customWidth="1"/>
    <col min="7694" max="7694" width="8.28515625" style="1" customWidth="1"/>
    <col min="7695" max="7695" width="8.42578125" style="1" customWidth="1"/>
    <col min="7696" max="7696" width="0" style="1" hidden="1"/>
    <col min="7697" max="7697" width="1.140625" style="1" customWidth="1"/>
    <col min="7698" max="7702" width="4.140625" style="1" customWidth="1"/>
    <col min="7703" max="7703" width="1.42578125" style="1" customWidth="1"/>
    <col min="7704" max="7936" width="0" style="1" hidden="1"/>
    <col min="7937" max="7937" width="5.42578125" style="1" customWidth="1"/>
    <col min="7938" max="7940" width="4.140625" style="1" customWidth="1"/>
    <col min="7941" max="7941" width="5.42578125" style="1" customWidth="1"/>
    <col min="7942" max="7943" width="4.140625" style="1" customWidth="1"/>
    <col min="7944" max="7944" width="1.42578125" style="1" customWidth="1"/>
    <col min="7945" max="7945" width="4.28515625" style="1" customWidth="1"/>
    <col min="7946" max="7946" width="3.42578125" style="1" customWidth="1"/>
    <col min="7947" max="7949" width="4.140625" style="1" customWidth="1"/>
    <col min="7950" max="7950" width="8.28515625" style="1" customWidth="1"/>
    <col min="7951" max="7951" width="8.42578125" style="1" customWidth="1"/>
    <col min="7952" max="7952" width="0" style="1" hidden="1"/>
    <col min="7953" max="7953" width="1.140625" style="1" customWidth="1"/>
    <col min="7954" max="7958" width="4.140625" style="1" customWidth="1"/>
    <col min="7959" max="7959" width="1.42578125" style="1" customWidth="1"/>
    <col min="7960" max="8192" width="0" style="1" hidden="1"/>
    <col min="8193" max="8193" width="5.42578125" style="1" customWidth="1"/>
    <col min="8194" max="8196" width="4.140625" style="1" customWidth="1"/>
    <col min="8197" max="8197" width="5.42578125" style="1" customWidth="1"/>
    <col min="8198" max="8199" width="4.140625" style="1" customWidth="1"/>
    <col min="8200" max="8200" width="1.42578125" style="1" customWidth="1"/>
    <col min="8201" max="8201" width="4.28515625" style="1" customWidth="1"/>
    <col min="8202" max="8202" width="3.42578125" style="1" customWidth="1"/>
    <col min="8203" max="8205" width="4.140625" style="1" customWidth="1"/>
    <col min="8206" max="8206" width="8.28515625" style="1" customWidth="1"/>
    <col min="8207" max="8207" width="8.42578125" style="1" customWidth="1"/>
    <col min="8208" max="8208" width="0" style="1" hidden="1"/>
    <col min="8209" max="8209" width="1.140625" style="1" customWidth="1"/>
    <col min="8210" max="8214" width="4.140625" style="1" customWidth="1"/>
    <col min="8215" max="8215" width="1.42578125" style="1" customWidth="1"/>
    <col min="8216" max="8448" width="0" style="1" hidden="1"/>
    <col min="8449" max="8449" width="5.42578125" style="1" customWidth="1"/>
    <col min="8450" max="8452" width="4.140625" style="1" customWidth="1"/>
    <col min="8453" max="8453" width="5.42578125" style="1" customWidth="1"/>
    <col min="8454" max="8455" width="4.140625" style="1" customWidth="1"/>
    <col min="8456" max="8456" width="1.42578125" style="1" customWidth="1"/>
    <col min="8457" max="8457" width="4.28515625" style="1" customWidth="1"/>
    <col min="8458" max="8458" width="3.42578125" style="1" customWidth="1"/>
    <col min="8459" max="8461" width="4.140625" style="1" customWidth="1"/>
    <col min="8462" max="8462" width="8.28515625" style="1" customWidth="1"/>
    <col min="8463" max="8463" width="8.42578125" style="1" customWidth="1"/>
    <col min="8464" max="8464" width="0" style="1" hidden="1"/>
    <col min="8465" max="8465" width="1.140625" style="1" customWidth="1"/>
    <col min="8466" max="8470" width="4.140625" style="1" customWidth="1"/>
    <col min="8471" max="8471" width="1.42578125" style="1" customWidth="1"/>
    <col min="8472" max="8704" width="0" style="1" hidden="1"/>
    <col min="8705" max="8705" width="5.42578125" style="1" customWidth="1"/>
    <col min="8706" max="8708" width="4.140625" style="1" customWidth="1"/>
    <col min="8709" max="8709" width="5.42578125" style="1" customWidth="1"/>
    <col min="8710" max="8711" width="4.140625" style="1" customWidth="1"/>
    <col min="8712" max="8712" width="1.42578125" style="1" customWidth="1"/>
    <col min="8713" max="8713" width="4.28515625" style="1" customWidth="1"/>
    <col min="8714" max="8714" width="3.42578125" style="1" customWidth="1"/>
    <col min="8715" max="8717" width="4.140625" style="1" customWidth="1"/>
    <col min="8718" max="8718" width="8.28515625" style="1" customWidth="1"/>
    <col min="8719" max="8719" width="8.42578125" style="1" customWidth="1"/>
    <col min="8720" max="8720" width="0" style="1" hidden="1"/>
    <col min="8721" max="8721" width="1.140625" style="1" customWidth="1"/>
    <col min="8722" max="8726" width="4.140625" style="1" customWidth="1"/>
    <col min="8727" max="8727" width="1.42578125" style="1" customWidth="1"/>
    <col min="8728" max="8960" width="0" style="1" hidden="1"/>
    <col min="8961" max="8961" width="5.42578125" style="1" customWidth="1"/>
    <col min="8962" max="8964" width="4.140625" style="1" customWidth="1"/>
    <col min="8965" max="8965" width="5.42578125" style="1" customWidth="1"/>
    <col min="8966" max="8967" width="4.140625" style="1" customWidth="1"/>
    <col min="8968" max="8968" width="1.42578125" style="1" customWidth="1"/>
    <col min="8969" max="8969" width="4.28515625" style="1" customWidth="1"/>
    <col min="8970" max="8970" width="3.42578125" style="1" customWidth="1"/>
    <col min="8971" max="8973" width="4.140625" style="1" customWidth="1"/>
    <col min="8974" max="8974" width="8.28515625" style="1" customWidth="1"/>
    <col min="8975" max="8975" width="8.42578125" style="1" customWidth="1"/>
    <col min="8976" max="8976" width="0" style="1" hidden="1"/>
    <col min="8977" max="8977" width="1.140625" style="1" customWidth="1"/>
    <col min="8978" max="8982" width="4.140625" style="1" customWidth="1"/>
    <col min="8983" max="8983" width="1.42578125" style="1" customWidth="1"/>
    <col min="8984" max="9216" width="0" style="1" hidden="1"/>
    <col min="9217" max="9217" width="5.42578125" style="1" customWidth="1"/>
    <col min="9218" max="9220" width="4.140625" style="1" customWidth="1"/>
    <col min="9221" max="9221" width="5.42578125" style="1" customWidth="1"/>
    <col min="9222" max="9223" width="4.140625" style="1" customWidth="1"/>
    <col min="9224" max="9224" width="1.42578125" style="1" customWidth="1"/>
    <col min="9225" max="9225" width="4.28515625" style="1" customWidth="1"/>
    <col min="9226" max="9226" width="3.42578125" style="1" customWidth="1"/>
    <col min="9227" max="9229" width="4.140625" style="1" customWidth="1"/>
    <col min="9230" max="9230" width="8.28515625" style="1" customWidth="1"/>
    <col min="9231" max="9231" width="8.42578125" style="1" customWidth="1"/>
    <col min="9232" max="9232" width="0" style="1" hidden="1"/>
    <col min="9233" max="9233" width="1.140625" style="1" customWidth="1"/>
    <col min="9234" max="9238" width="4.140625" style="1" customWidth="1"/>
    <col min="9239" max="9239" width="1.42578125" style="1" customWidth="1"/>
    <col min="9240" max="9472" width="0" style="1" hidden="1"/>
    <col min="9473" max="9473" width="5.42578125" style="1" customWidth="1"/>
    <col min="9474" max="9476" width="4.140625" style="1" customWidth="1"/>
    <col min="9477" max="9477" width="5.42578125" style="1" customWidth="1"/>
    <col min="9478" max="9479" width="4.140625" style="1" customWidth="1"/>
    <col min="9480" max="9480" width="1.42578125" style="1" customWidth="1"/>
    <col min="9481" max="9481" width="4.28515625" style="1" customWidth="1"/>
    <col min="9482" max="9482" width="3.42578125" style="1" customWidth="1"/>
    <col min="9483" max="9485" width="4.140625" style="1" customWidth="1"/>
    <col min="9486" max="9486" width="8.28515625" style="1" customWidth="1"/>
    <col min="9487" max="9487" width="8.42578125" style="1" customWidth="1"/>
    <col min="9488" max="9488" width="0" style="1" hidden="1"/>
    <col min="9489" max="9489" width="1.140625" style="1" customWidth="1"/>
    <col min="9490" max="9494" width="4.140625" style="1" customWidth="1"/>
    <col min="9495" max="9495" width="1.42578125" style="1" customWidth="1"/>
    <col min="9496" max="9728" width="0" style="1" hidden="1"/>
    <col min="9729" max="9729" width="5.42578125" style="1" customWidth="1"/>
    <col min="9730" max="9732" width="4.140625" style="1" customWidth="1"/>
    <col min="9733" max="9733" width="5.42578125" style="1" customWidth="1"/>
    <col min="9734" max="9735" width="4.140625" style="1" customWidth="1"/>
    <col min="9736" max="9736" width="1.42578125" style="1" customWidth="1"/>
    <col min="9737" max="9737" width="4.28515625" style="1" customWidth="1"/>
    <col min="9738" max="9738" width="3.42578125" style="1" customWidth="1"/>
    <col min="9739" max="9741" width="4.140625" style="1" customWidth="1"/>
    <col min="9742" max="9742" width="8.28515625" style="1" customWidth="1"/>
    <col min="9743" max="9743" width="8.42578125" style="1" customWidth="1"/>
    <col min="9744" max="9744" width="0" style="1" hidden="1"/>
    <col min="9745" max="9745" width="1.140625" style="1" customWidth="1"/>
    <col min="9746" max="9750" width="4.140625" style="1" customWidth="1"/>
    <col min="9751" max="9751" width="1.42578125" style="1" customWidth="1"/>
    <col min="9752" max="9984" width="0" style="1" hidden="1"/>
    <col min="9985" max="9985" width="5.42578125" style="1" customWidth="1"/>
    <col min="9986" max="9988" width="4.140625" style="1" customWidth="1"/>
    <col min="9989" max="9989" width="5.42578125" style="1" customWidth="1"/>
    <col min="9990" max="9991" width="4.140625" style="1" customWidth="1"/>
    <col min="9992" max="9992" width="1.42578125" style="1" customWidth="1"/>
    <col min="9993" max="9993" width="4.28515625" style="1" customWidth="1"/>
    <col min="9994" max="9994" width="3.42578125" style="1" customWidth="1"/>
    <col min="9995" max="9997" width="4.140625" style="1" customWidth="1"/>
    <col min="9998" max="9998" width="8.28515625" style="1" customWidth="1"/>
    <col min="9999" max="9999" width="8.42578125" style="1" customWidth="1"/>
    <col min="10000" max="10000" width="0" style="1" hidden="1"/>
    <col min="10001" max="10001" width="1.140625" style="1" customWidth="1"/>
    <col min="10002" max="10006" width="4.140625" style="1" customWidth="1"/>
    <col min="10007" max="10007" width="1.42578125" style="1" customWidth="1"/>
    <col min="10008" max="10240" width="0" style="1" hidden="1"/>
    <col min="10241" max="10241" width="5.42578125" style="1" customWidth="1"/>
    <col min="10242" max="10244" width="4.140625" style="1" customWidth="1"/>
    <col min="10245" max="10245" width="5.42578125" style="1" customWidth="1"/>
    <col min="10246" max="10247" width="4.140625" style="1" customWidth="1"/>
    <col min="10248" max="10248" width="1.42578125" style="1" customWidth="1"/>
    <col min="10249" max="10249" width="4.28515625" style="1" customWidth="1"/>
    <col min="10250" max="10250" width="3.42578125" style="1" customWidth="1"/>
    <col min="10251" max="10253" width="4.140625" style="1" customWidth="1"/>
    <col min="10254" max="10254" width="8.28515625" style="1" customWidth="1"/>
    <col min="10255" max="10255" width="8.42578125" style="1" customWidth="1"/>
    <col min="10256" max="10256" width="0" style="1" hidden="1"/>
    <col min="10257" max="10257" width="1.140625" style="1" customWidth="1"/>
    <col min="10258" max="10262" width="4.140625" style="1" customWidth="1"/>
    <col min="10263" max="10263" width="1.42578125" style="1" customWidth="1"/>
    <col min="10264" max="10496" width="0" style="1" hidden="1"/>
    <col min="10497" max="10497" width="5.42578125" style="1" customWidth="1"/>
    <col min="10498" max="10500" width="4.140625" style="1" customWidth="1"/>
    <col min="10501" max="10501" width="5.42578125" style="1" customWidth="1"/>
    <col min="10502" max="10503" width="4.140625" style="1" customWidth="1"/>
    <col min="10504" max="10504" width="1.42578125" style="1" customWidth="1"/>
    <col min="10505" max="10505" width="4.28515625" style="1" customWidth="1"/>
    <col min="10506" max="10506" width="3.42578125" style="1" customWidth="1"/>
    <col min="10507" max="10509" width="4.140625" style="1" customWidth="1"/>
    <col min="10510" max="10510" width="8.28515625" style="1" customWidth="1"/>
    <col min="10511" max="10511" width="8.42578125" style="1" customWidth="1"/>
    <col min="10512" max="10512" width="0" style="1" hidden="1"/>
    <col min="10513" max="10513" width="1.140625" style="1" customWidth="1"/>
    <col min="10514" max="10518" width="4.140625" style="1" customWidth="1"/>
    <col min="10519" max="10519" width="1.42578125" style="1" customWidth="1"/>
    <col min="10520" max="10752" width="0" style="1" hidden="1"/>
    <col min="10753" max="10753" width="5.42578125" style="1" customWidth="1"/>
    <col min="10754" max="10756" width="4.140625" style="1" customWidth="1"/>
    <col min="10757" max="10757" width="5.42578125" style="1" customWidth="1"/>
    <col min="10758" max="10759" width="4.140625" style="1" customWidth="1"/>
    <col min="10760" max="10760" width="1.42578125" style="1" customWidth="1"/>
    <col min="10761" max="10761" width="4.28515625" style="1" customWidth="1"/>
    <col min="10762" max="10762" width="3.42578125" style="1" customWidth="1"/>
    <col min="10763" max="10765" width="4.140625" style="1" customWidth="1"/>
    <col min="10766" max="10766" width="8.28515625" style="1" customWidth="1"/>
    <col min="10767" max="10767" width="8.42578125" style="1" customWidth="1"/>
    <col min="10768" max="10768" width="0" style="1" hidden="1"/>
    <col min="10769" max="10769" width="1.140625" style="1" customWidth="1"/>
    <col min="10770" max="10774" width="4.140625" style="1" customWidth="1"/>
    <col min="10775" max="10775" width="1.42578125" style="1" customWidth="1"/>
    <col min="10776" max="11008" width="0" style="1" hidden="1"/>
    <col min="11009" max="11009" width="5.42578125" style="1" customWidth="1"/>
    <col min="11010" max="11012" width="4.140625" style="1" customWidth="1"/>
    <col min="11013" max="11013" width="5.42578125" style="1" customWidth="1"/>
    <col min="11014" max="11015" width="4.140625" style="1" customWidth="1"/>
    <col min="11016" max="11016" width="1.42578125" style="1" customWidth="1"/>
    <col min="11017" max="11017" width="4.28515625" style="1" customWidth="1"/>
    <col min="11018" max="11018" width="3.42578125" style="1" customWidth="1"/>
    <col min="11019" max="11021" width="4.140625" style="1" customWidth="1"/>
    <col min="11022" max="11022" width="8.28515625" style="1" customWidth="1"/>
    <col min="11023" max="11023" width="8.42578125" style="1" customWidth="1"/>
    <col min="11024" max="11024" width="0" style="1" hidden="1"/>
    <col min="11025" max="11025" width="1.140625" style="1" customWidth="1"/>
    <col min="11026" max="11030" width="4.140625" style="1" customWidth="1"/>
    <col min="11031" max="11031" width="1.42578125" style="1" customWidth="1"/>
    <col min="11032" max="11264" width="0" style="1" hidden="1"/>
    <col min="11265" max="11265" width="5.42578125" style="1" customWidth="1"/>
    <col min="11266" max="11268" width="4.140625" style="1" customWidth="1"/>
    <col min="11269" max="11269" width="5.42578125" style="1" customWidth="1"/>
    <col min="11270" max="11271" width="4.140625" style="1" customWidth="1"/>
    <col min="11272" max="11272" width="1.42578125" style="1" customWidth="1"/>
    <col min="11273" max="11273" width="4.28515625" style="1" customWidth="1"/>
    <col min="11274" max="11274" width="3.42578125" style="1" customWidth="1"/>
    <col min="11275" max="11277" width="4.140625" style="1" customWidth="1"/>
    <col min="11278" max="11278" width="8.28515625" style="1" customWidth="1"/>
    <col min="11279" max="11279" width="8.42578125" style="1" customWidth="1"/>
    <col min="11280" max="11280" width="0" style="1" hidden="1"/>
    <col min="11281" max="11281" width="1.140625" style="1" customWidth="1"/>
    <col min="11282" max="11286" width="4.140625" style="1" customWidth="1"/>
    <col min="11287" max="11287" width="1.42578125" style="1" customWidth="1"/>
    <col min="11288" max="11520" width="0" style="1" hidden="1"/>
    <col min="11521" max="11521" width="5.42578125" style="1" customWidth="1"/>
    <col min="11522" max="11524" width="4.140625" style="1" customWidth="1"/>
    <col min="11525" max="11525" width="5.42578125" style="1" customWidth="1"/>
    <col min="11526" max="11527" width="4.140625" style="1" customWidth="1"/>
    <col min="11528" max="11528" width="1.42578125" style="1" customWidth="1"/>
    <col min="11529" max="11529" width="4.28515625" style="1" customWidth="1"/>
    <col min="11530" max="11530" width="3.42578125" style="1" customWidth="1"/>
    <col min="11531" max="11533" width="4.140625" style="1" customWidth="1"/>
    <col min="11534" max="11534" width="8.28515625" style="1" customWidth="1"/>
    <col min="11535" max="11535" width="8.42578125" style="1" customWidth="1"/>
    <col min="11536" max="11536" width="0" style="1" hidden="1"/>
    <col min="11537" max="11537" width="1.140625" style="1" customWidth="1"/>
    <col min="11538" max="11542" width="4.140625" style="1" customWidth="1"/>
    <col min="11543" max="11543" width="1.42578125" style="1" customWidth="1"/>
    <col min="11544" max="11776" width="0" style="1" hidden="1"/>
    <col min="11777" max="11777" width="5.42578125" style="1" customWidth="1"/>
    <col min="11778" max="11780" width="4.140625" style="1" customWidth="1"/>
    <col min="11781" max="11781" width="5.42578125" style="1" customWidth="1"/>
    <col min="11782" max="11783" width="4.140625" style="1" customWidth="1"/>
    <col min="11784" max="11784" width="1.42578125" style="1" customWidth="1"/>
    <col min="11785" max="11785" width="4.28515625" style="1" customWidth="1"/>
    <col min="11786" max="11786" width="3.42578125" style="1" customWidth="1"/>
    <col min="11787" max="11789" width="4.140625" style="1" customWidth="1"/>
    <col min="11790" max="11790" width="8.28515625" style="1" customWidth="1"/>
    <col min="11791" max="11791" width="8.42578125" style="1" customWidth="1"/>
    <col min="11792" max="11792" width="0" style="1" hidden="1"/>
    <col min="11793" max="11793" width="1.140625" style="1" customWidth="1"/>
    <col min="11794" max="11798" width="4.140625" style="1" customWidth="1"/>
    <col min="11799" max="11799" width="1.42578125" style="1" customWidth="1"/>
    <col min="11800" max="12032" width="0" style="1" hidden="1"/>
    <col min="12033" max="12033" width="5.42578125" style="1" customWidth="1"/>
    <col min="12034" max="12036" width="4.140625" style="1" customWidth="1"/>
    <col min="12037" max="12037" width="5.42578125" style="1" customWidth="1"/>
    <col min="12038" max="12039" width="4.140625" style="1" customWidth="1"/>
    <col min="12040" max="12040" width="1.42578125" style="1" customWidth="1"/>
    <col min="12041" max="12041" width="4.28515625" style="1" customWidth="1"/>
    <col min="12042" max="12042" width="3.42578125" style="1" customWidth="1"/>
    <col min="12043" max="12045" width="4.140625" style="1" customWidth="1"/>
    <col min="12046" max="12046" width="8.28515625" style="1" customWidth="1"/>
    <col min="12047" max="12047" width="8.42578125" style="1" customWidth="1"/>
    <col min="12048" max="12048" width="0" style="1" hidden="1"/>
    <col min="12049" max="12049" width="1.140625" style="1" customWidth="1"/>
    <col min="12050" max="12054" width="4.140625" style="1" customWidth="1"/>
    <col min="12055" max="12055" width="1.42578125" style="1" customWidth="1"/>
    <col min="12056" max="12288" width="0" style="1" hidden="1"/>
    <col min="12289" max="12289" width="5.42578125" style="1" customWidth="1"/>
    <col min="12290" max="12292" width="4.140625" style="1" customWidth="1"/>
    <col min="12293" max="12293" width="5.42578125" style="1" customWidth="1"/>
    <col min="12294" max="12295" width="4.140625" style="1" customWidth="1"/>
    <col min="12296" max="12296" width="1.42578125" style="1" customWidth="1"/>
    <col min="12297" max="12297" width="4.28515625" style="1" customWidth="1"/>
    <col min="12298" max="12298" width="3.42578125" style="1" customWidth="1"/>
    <col min="12299" max="12301" width="4.140625" style="1" customWidth="1"/>
    <col min="12302" max="12302" width="8.28515625" style="1" customWidth="1"/>
    <col min="12303" max="12303" width="8.42578125" style="1" customWidth="1"/>
    <col min="12304" max="12304" width="0" style="1" hidden="1"/>
    <col min="12305" max="12305" width="1.140625" style="1" customWidth="1"/>
    <col min="12306" max="12310" width="4.140625" style="1" customWidth="1"/>
    <col min="12311" max="12311" width="1.42578125" style="1" customWidth="1"/>
    <col min="12312" max="12544" width="0" style="1" hidden="1"/>
    <col min="12545" max="12545" width="5.42578125" style="1" customWidth="1"/>
    <col min="12546" max="12548" width="4.140625" style="1" customWidth="1"/>
    <col min="12549" max="12549" width="5.42578125" style="1" customWidth="1"/>
    <col min="12550" max="12551" width="4.140625" style="1" customWidth="1"/>
    <col min="12552" max="12552" width="1.42578125" style="1" customWidth="1"/>
    <col min="12553" max="12553" width="4.28515625" style="1" customWidth="1"/>
    <col min="12554" max="12554" width="3.42578125" style="1" customWidth="1"/>
    <col min="12555" max="12557" width="4.140625" style="1" customWidth="1"/>
    <col min="12558" max="12558" width="8.28515625" style="1" customWidth="1"/>
    <col min="12559" max="12559" width="8.42578125" style="1" customWidth="1"/>
    <col min="12560" max="12560" width="0" style="1" hidden="1"/>
    <col min="12561" max="12561" width="1.140625" style="1" customWidth="1"/>
    <col min="12562" max="12566" width="4.140625" style="1" customWidth="1"/>
    <col min="12567" max="12567" width="1.42578125" style="1" customWidth="1"/>
    <col min="12568" max="12800" width="0" style="1" hidden="1"/>
    <col min="12801" max="12801" width="5.42578125" style="1" customWidth="1"/>
    <col min="12802" max="12804" width="4.140625" style="1" customWidth="1"/>
    <col min="12805" max="12805" width="5.42578125" style="1" customWidth="1"/>
    <col min="12806" max="12807" width="4.140625" style="1" customWidth="1"/>
    <col min="12808" max="12808" width="1.42578125" style="1" customWidth="1"/>
    <col min="12809" max="12809" width="4.28515625" style="1" customWidth="1"/>
    <col min="12810" max="12810" width="3.42578125" style="1" customWidth="1"/>
    <col min="12811" max="12813" width="4.140625" style="1" customWidth="1"/>
    <col min="12814" max="12814" width="8.28515625" style="1" customWidth="1"/>
    <col min="12815" max="12815" width="8.42578125" style="1" customWidth="1"/>
    <col min="12816" max="12816" width="0" style="1" hidden="1"/>
    <col min="12817" max="12817" width="1.140625" style="1" customWidth="1"/>
    <col min="12818" max="12822" width="4.140625" style="1" customWidth="1"/>
    <col min="12823" max="12823" width="1.42578125" style="1" customWidth="1"/>
    <col min="12824" max="13056" width="0" style="1" hidden="1"/>
    <col min="13057" max="13057" width="5.42578125" style="1" customWidth="1"/>
    <col min="13058" max="13060" width="4.140625" style="1" customWidth="1"/>
    <col min="13061" max="13061" width="5.42578125" style="1" customWidth="1"/>
    <col min="13062" max="13063" width="4.140625" style="1" customWidth="1"/>
    <col min="13064" max="13064" width="1.42578125" style="1" customWidth="1"/>
    <col min="13065" max="13065" width="4.28515625" style="1" customWidth="1"/>
    <col min="13066" max="13066" width="3.42578125" style="1" customWidth="1"/>
    <col min="13067" max="13069" width="4.140625" style="1" customWidth="1"/>
    <col min="13070" max="13070" width="8.28515625" style="1" customWidth="1"/>
    <col min="13071" max="13071" width="8.42578125" style="1" customWidth="1"/>
    <col min="13072" max="13072" width="0" style="1" hidden="1"/>
    <col min="13073" max="13073" width="1.140625" style="1" customWidth="1"/>
    <col min="13074" max="13078" width="4.140625" style="1" customWidth="1"/>
    <col min="13079" max="13079" width="1.42578125" style="1" customWidth="1"/>
    <col min="13080" max="13312" width="0" style="1" hidden="1"/>
    <col min="13313" max="13313" width="5.42578125" style="1" customWidth="1"/>
    <col min="13314" max="13316" width="4.140625" style="1" customWidth="1"/>
    <col min="13317" max="13317" width="5.42578125" style="1" customWidth="1"/>
    <col min="13318" max="13319" width="4.140625" style="1" customWidth="1"/>
    <col min="13320" max="13320" width="1.42578125" style="1" customWidth="1"/>
    <col min="13321" max="13321" width="4.28515625" style="1" customWidth="1"/>
    <col min="13322" max="13322" width="3.42578125" style="1" customWidth="1"/>
    <col min="13323" max="13325" width="4.140625" style="1" customWidth="1"/>
    <col min="13326" max="13326" width="8.28515625" style="1" customWidth="1"/>
    <col min="13327" max="13327" width="8.42578125" style="1" customWidth="1"/>
    <col min="13328" max="13328" width="0" style="1" hidden="1"/>
    <col min="13329" max="13329" width="1.140625" style="1" customWidth="1"/>
    <col min="13330" max="13334" width="4.140625" style="1" customWidth="1"/>
    <col min="13335" max="13335" width="1.42578125" style="1" customWidth="1"/>
    <col min="13336" max="13568" width="0" style="1" hidden="1"/>
    <col min="13569" max="13569" width="5.42578125" style="1" customWidth="1"/>
    <col min="13570" max="13572" width="4.140625" style="1" customWidth="1"/>
    <col min="13573" max="13573" width="5.42578125" style="1" customWidth="1"/>
    <col min="13574" max="13575" width="4.140625" style="1" customWidth="1"/>
    <col min="13576" max="13576" width="1.42578125" style="1" customWidth="1"/>
    <col min="13577" max="13577" width="4.28515625" style="1" customWidth="1"/>
    <col min="13578" max="13578" width="3.42578125" style="1" customWidth="1"/>
    <col min="13579" max="13581" width="4.140625" style="1" customWidth="1"/>
    <col min="13582" max="13582" width="8.28515625" style="1" customWidth="1"/>
    <col min="13583" max="13583" width="8.42578125" style="1" customWidth="1"/>
    <col min="13584" max="13584" width="0" style="1" hidden="1"/>
    <col min="13585" max="13585" width="1.140625" style="1" customWidth="1"/>
    <col min="13586" max="13590" width="4.140625" style="1" customWidth="1"/>
    <col min="13591" max="13591" width="1.42578125" style="1" customWidth="1"/>
    <col min="13592" max="13824" width="0" style="1" hidden="1"/>
    <col min="13825" max="13825" width="5.42578125" style="1" customWidth="1"/>
    <col min="13826" max="13828" width="4.140625" style="1" customWidth="1"/>
    <col min="13829" max="13829" width="5.42578125" style="1" customWidth="1"/>
    <col min="13830" max="13831" width="4.140625" style="1" customWidth="1"/>
    <col min="13832" max="13832" width="1.42578125" style="1" customWidth="1"/>
    <col min="13833" max="13833" width="4.28515625" style="1" customWidth="1"/>
    <col min="13834" max="13834" width="3.42578125" style="1" customWidth="1"/>
    <col min="13835" max="13837" width="4.140625" style="1" customWidth="1"/>
    <col min="13838" max="13838" width="8.28515625" style="1" customWidth="1"/>
    <col min="13839" max="13839" width="8.42578125" style="1" customWidth="1"/>
    <col min="13840" max="13840" width="0" style="1" hidden="1"/>
    <col min="13841" max="13841" width="1.140625" style="1" customWidth="1"/>
    <col min="13842" max="13846" width="4.140625" style="1" customWidth="1"/>
    <col min="13847" max="13847" width="1.42578125" style="1" customWidth="1"/>
    <col min="13848" max="14080" width="0" style="1" hidden="1"/>
    <col min="14081" max="14081" width="5.42578125" style="1" customWidth="1"/>
    <col min="14082" max="14084" width="4.140625" style="1" customWidth="1"/>
    <col min="14085" max="14085" width="5.42578125" style="1" customWidth="1"/>
    <col min="14086" max="14087" width="4.140625" style="1" customWidth="1"/>
    <col min="14088" max="14088" width="1.42578125" style="1" customWidth="1"/>
    <col min="14089" max="14089" width="4.28515625" style="1" customWidth="1"/>
    <col min="14090" max="14090" width="3.42578125" style="1" customWidth="1"/>
    <col min="14091" max="14093" width="4.140625" style="1" customWidth="1"/>
    <col min="14094" max="14094" width="8.28515625" style="1" customWidth="1"/>
    <col min="14095" max="14095" width="8.42578125" style="1" customWidth="1"/>
    <col min="14096" max="14096" width="0" style="1" hidden="1"/>
    <col min="14097" max="14097" width="1.140625" style="1" customWidth="1"/>
    <col min="14098" max="14102" width="4.140625" style="1" customWidth="1"/>
    <col min="14103" max="14103" width="1.42578125" style="1" customWidth="1"/>
    <col min="14104" max="14336" width="0" style="1" hidden="1"/>
    <col min="14337" max="14337" width="5.42578125" style="1" customWidth="1"/>
    <col min="14338" max="14340" width="4.140625" style="1" customWidth="1"/>
    <col min="14341" max="14341" width="5.42578125" style="1" customWidth="1"/>
    <col min="14342" max="14343" width="4.140625" style="1" customWidth="1"/>
    <col min="14344" max="14344" width="1.42578125" style="1" customWidth="1"/>
    <col min="14345" max="14345" width="4.28515625" style="1" customWidth="1"/>
    <col min="14346" max="14346" width="3.42578125" style="1" customWidth="1"/>
    <col min="14347" max="14349" width="4.140625" style="1" customWidth="1"/>
    <col min="14350" max="14350" width="8.28515625" style="1" customWidth="1"/>
    <col min="14351" max="14351" width="8.42578125" style="1" customWidth="1"/>
    <col min="14352" max="14352" width="0" style="1" hidden="1"/>
    <col min="14353" max="14353" width="1.140625" style="1" customWidth="1"/>
    <col min="14354" max="14358" width="4.140625" style="1" customWidth="1"/>
    <col min="14359" max="14359" width="1.42578125" style="1" customWidth="1"/>
    <col min="14360" max="14592" width="0" style="1" hidden="1"/>
    <col min="14593" max="14593" width="5.42578125" style="1" customWidth="1"/>
    <col min="14594" max="14596" width="4.140625" style="1" customWidth="1"/>
    <col min="14597" max="14597" width="5.42578125" style="1" customWidth="1"/>
    <col min="14598" max="14599" width="4.140625" style="1" customWidth="1"/>
    <col min="14600" max="14600" width="1.42578125" style="1" customWidth="1"/>
    <col min="14601" max="14601" width="4.28515625" style="1" customWidth="1"/>
    <col min="14602" max="14602" width="3.42578125" style="1" customWidth="1"/>
    <col min="14603" max="14605" width="4.140625" style="1" customWidth="1"/>
    <col min="14606" max="14606" width="8.28515625" style="1" customWidth="1"/>
    <col min="14607" max="14607" width="8.42578125" style="1" customWidth="1"/>
    <col min="14608" max="14608" width="0" style="1" hidden="1"/>
    <col min="14609" max="14609" width="1.140625" style="1" customWidth="1"/>
    <col min="14610" max="14614" width="4.140625" style="1" customWidth="1"/>
    <col min="14615" max="14615" width="1.42578125" style="1" customWidth="1"/>
    <col min="14616" max="14848" width="0" style="1" hidden="1"/>
    <col min="14849" max="14849" width="5.42578125" style="1" customWidth="1"/>
    <col min="14850" max="14852" width="4.140625" style="1" customWidth="1"/>
    <col min="14853" max="14853" width="5.42578125" style="1" customWidth="1"/>
    <col min="14854" max="14855" width="4.140625" style="1" customWidth="1"/>
    <col min="14856" max="14856" width="1.42578125" style="1" customWidth="1"/>
    <col min="14857" max="14857" width="4.28515625" style="1" customWidth="1"/>
    <col min="14858" max="14858" width="3.42578125" style="1" customWidth="1"/>
    <col min="14859" max="14861" width="4.140625" style="1" customWidth="1"/>
    <col min="14862" max="14862" width="8.28515625" style="1" customWidth="1"/>
    <col min="14863" max="14863" width="8.42578125" style="1" customWidth="1"/>
    <col min="14864" max="14864" width="0" style="1" hidden="1"/>
    <col min="14865" max="14865" width="1.140625" style="1" customWidth="1"/>
    <col min="14866" max="14870" width="4.140625" style="1" customWidth="1"/>
    <col min="14871" max="14871" width="1.42578125" style="1" customWidth="1"/>
    <col min="14872" max="15104" width="0" style="1" hidden="1"/>
    <col min="15105" max="15105" width="5.42578125" style="1" customWidth="1"/>
    <col min="15106" max="15108" width="4.140625" style="1" customWidth="1"/>
    <col min="15109" max="15109" width="5.42578125" style="1" customWidth="1"/>
    <col min="15110" max="15111" width="4.140625" style="1" customWidth="1"/>
    <col min="15112" max="15112" width="1.42578125" style="1" customWidth="1"/>
    <col min="15113" max="15113" width="4.28515625" style="1" customWidth="1"/>
    <col min="15114" max="15114" width="3.42578125" style="1" customWidth="1"/>
    <col min="15115" max="15117" width="4.140625" style="1" customWidth="1"/>
    <col min="15118" max="15118" width="8.28515625" style="1" customWidth="1"/>
    <col min="15119" max="15119" width="8.42578125" style="1" customWidth="1"/>
    <col min="15120" max="15120" width="0" style="1" hidden="1"/>
    <col min="15121" max="15121" width="1.140625" style="1" customWidth="1"/>
    <col min="15122" max="15126" width="4.140625" style="1" customWidth="1"/>
    <col min="15127" max="15127" width="1.42578125" style="1" customWidth="1"/>
    <col min="15128" max="15360" width="0" style="1" hidden="1"/>
    <col min="15361" max="15361" width="5.42578125" style="1" customWidth="1"/>
    <col min="15362" max="15364" width="4.140625" style="1" customWidth="1"/>
    <col min="15365" max="15365" width="5.42578125" style="1" customWidth="1"/>
    <col min="15366" max="15367" width="4.140625" style="1" customWidth="1"/>
    <col min="15368" max="15368" width="1.42578125" style="1" customWidth="1"/>
    <col min="15369" max="15369" width="4.28515625" style="1" customWidth="1"/>
    <col min="15370" max="15370" width="3.42578125" style="1" customWidth="1"/>
    <col min="15371" max="15373" width="4.140625" style="1" customWidth="1"/>
    <col min="15374" max="15374" width="8.28515625" style="1" customWidth="1"/>
    <col min="15375" max="15375" width="8.42578125" style="1" customWidth="1"/>
    <col min="15376" max="15376" width="0" style="1" hidden="1"/>
    <col min="15377" max="15377" width="1.140625" style="1" customWidth="1"/>
    <col min="15378" max="15382" width="4.140625" style="1" customWidth="1"/>
    <col min="15383" max="15383" width="1.42578125" style="1" customWidth="1"/>
    <col min="15384" max="15616" width="0" style="1" hidden="1"/>
    <col min="15617" max="15617" width="5.42578125" style="1" customWidth="1"/>
    <col min="15618" max="15620" width="4.140625" style="1" customWidth="1"/>
    <col min="15621" max="15621" width="5.42578125" style="1" customWidth="1"/>
    <col min="15622" max="15623" width="4.140625" style="1" customWidth="1"/>
    <col min="15624" max="15624" width="1.42578125" style="1" customWidth="1"/>
    <col min="15625" max="15625" width="4.28515625" style="1" customWidth="1"/>
    <col min="15626" max="15626" width="3.42578125" style="1" customWidth="1"/>
    <col min="15627" max="15629" width="4.140625" style="1" customWidth="1"/>
    <col min="15630" max="15630" width="8.28515625" style="1" customWidth="1"/>
    <col min="15631" max="15631" width="8.42578125" style="1" customWidth="1"/>
    <col min="15632" max="15632" width="0" style="1" hidden="1"/>
    <col min="15633" max="15633" width="1.140625" style="1" customWidth="1"/>
    <col min="15634" max="15638" width="4.140625" style="1" customWidth="1"/>
    <col min="15639" max="15639" width="1.42578125" style="1" customWidth="1"/>
    <col min="15640" max="15872" width="0" style="1" hidden="1"/>
    <col min="15873" max="15873" width="5.42578125" style="1" customWidth="1"/>
    <col min="15874" max="15876" width="4.140625" style="1" customWidth="1"/>
    <col min="15877" max="15877" width="5.42578125" style="1" customWidth="1"/>
    <col min="15878" max="15879" width="4.140625" style="1" customWidth="1"/>
    <col min="15880" max="15880" width="1.42578125" style="1" customWidth="1"/>
    <col min="15881" max="15881" width="4.28515625" style="1" customWidth="1"/>
    <col min="15882" max="15882" width="3.42578125" style="1" customWidth="1"/>
    <col min="15883" max="15885" width="4.140625" style="1" customWidth="1"/>
    <col min="15886" max="15886" width="8.28515625" style="1" customWidth="1"/>
    <col min="15887" max="15887" width="8.42578125" style="1" customWidth="1"/>
    <col min="15888" max="15888" width="0" style="1" hidden="1"/>
    <col min="15889" max="15889" width="1.140625" style="1" customWidth="1"/>
    <col min="15890" max="15894" width="4.140625" style="1" customWidth="1"/>
    <col min="15895" max="15895" width="1.42578125" style="1" customWidth="1"/>
    <col min="15896" max="16128" width="0" style="1" hidden="1"/>
    <col min="16129" max="16129" width="5.42578125" style="1" customWidth="1"/>
    <col min="16130" max="16132" width="4.140625" style="1" customWidth="1"/>
    <col min="16133" max="16133" width="5.42578125" style="1" customWidth="1"/>
    <col min="16134" max="16135" width="4.140625" style="1" customWidth="1"/>
    <col min="16136" max="16136" width="1.42578125" style="1" customWidth="1"/>
    <col min="16137" max="16137" width="4.28515625" style="1" customWidth="1"/>
    <col min="16138" max="16138" width="3.42578125" style="1" customWidth="1"/>
    <col min="16139" max="16141" width="4.140625" style="1" customWidth="1"/>
    <col min="16142" max="16142" width="8.28515625" style="1" customWidth="1"/>
    <col min="16143" max="16143" width="8.42578125" style="1" customWidth="1"/>
    <col min="16144" max="16144" width="0" style="1" hidden="1"/>
    <col min="16145" max="16145" width="1.140625" style="1" customWidth="1"/>
    <col min="16146" max="16150" width="4.140625" style="1" customWidth="1"/>
    <col min="16151" max="16151" width="1.42578125" style="1" customWidth="1"/>
    <col min="16152" max="16384" width="0" style="1" hidden="1"/>
  </cols>
  <sheetData>
    <row r="1" spans="1:22" ht="27" x14ac:dyDescent="0.6">
      <c r="T1" s="295" t="s">
        <v>273</v>
      </c>
      <c r="V1" s="296"/>
    </row>
    <row r="2" spans="1:22" ht="21.75" customHeight="1" x14ac:dyDescent="0.5">
      <c r="A2" s="641" t="s">
        <v>20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</row>
    <row r="3" spans="1:22" ht="21.75" customHeight="1" x14ac:dyDescent="0.5">
      <c r="A3" s="642" t="s">
        <v>274</v>
      </c>
      <c r="B3" s="64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</row>
    <row r="4" spans="1:22" ht="21.75" customHeight="1" x14ac:dyDescent="0.5">
      <c r="A4" s="297" t="s">
        <v>22</v>
      </c>
      <c r="B4" s="593" t="s">
        <v>23</v>
      </c>
      <c r="C4" s="593"/>
      <c r="D4" s="593"/>
      <c r="E4" s="298" t="s">
        <v>335</v>
      </c>
      <c r="F4" s="298"/>
      <c r="G4" s="298"/>
      <c r="H4" s="298"/>
      <c r="I4" s="643" t="str">
        <f>[1]ปร.6!E2</f>
        <v>ปรับปรุงอาคารอุตสาหกรรมเกษตร สาขาวิทยาศาสตร์และเทคโนโลยีการอาหาร</v>
      </c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</row>
    <row r="5" spans="1:22" ht="21.75" customHeight="1" x14ac:dyDescent="0.5">
      <c r="A5" s="299" t="s">
        <v>22</v>
      </c>
      <c r="B5" s="588" t="s">
        <v>24</v>
      </c>
      <c r="C5" s="588"/>
      <c r="D5" s="588"/>
      <c r="E5" s="595" t="str">
        <f>'[1]ปร.5 อาคาร'!E5:V5</f>
        <v>คณะวิทยาศาสตร์และเทคโนโลยี มหาวิทยาลัยเทคโนโลยีราชมงคลตะวันออก</v>
      </c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</row>
    <row r="6" spans="1:22" ht="21.75" customHeight="1" x14ac:dyDescent="0.5">
      <c r="A6" s="299" t="s">
        <v>22</v>
      </c>
      <c r="B6" s="588" t="s">
        <v>2</v>
      </c>
      <c r="C6" s="588"/>
      <c r="D6" s="588"/>
      <c r="E6" s="589" t="str">
        <f>[1]ปร.6!C3</f>
        <v xml:space="preserve">  มหาวิทยาลัยเทคโนโลยีราชมงคลตะวันออก ต.บางพระ อ.ศรีราชา จ.ชลบุรี</v>
      </c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</row>
    <row r="7" spans="1:22" ht="21.75" customHeight="1" x14ac:dyDescent="0.5">
      <c r="A7" s="299" t="s">
        <v>22</v>
      </c>
      <c r="B7" s="588" t="s">
        <v>25</v>
      </c>
      <c r="C7" s="588"/>
      <c r="D7" s="588"/>
      <c r="E7" s="588"/>
      <c r="F7" s="588"/>
      <c r="G7" s="588"/>
      <c r="H7" s="588"/>
      <c r="I7" s="588" t="str">
        <f>'[1]ปร.5 อาคาร'!I7:V7</f>
        <v>ศูนย์สนับสนุนการวิจัยและทดสอบวัสดุวิศวกรรม มหาวิทยาลัยเทคโนโลยีราชมงคลตะวันออก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</row>
    <row r="8" spans="1:22" ht="21.75" customHeight="1" x14ac:dyDescent="0.5">
      <c r="A8" s="299" t="s">
        <v>22</v>
      </c>
      <c r="B8" s="42" t="s">
        <v>4</v>
      </c>
      <c r="C8" s="42"/>
      <c r="D8" s="370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640" t="s">
        <v>28</v>
      </c>
      <c r="R8" s="640"/>
      <c r="S8" s="640"/>
      <c r="T8" s="640"/>
      <c r="U8" s="640"/>
      <c r="V8" s="640"/>
    </row>
    <row r="9" spans="1:22" ht="21.75" customHeight="1" x14ac:dyDescent="0.5">
      <c r="A9" s="299" t="s">
        <v>22</v>
      </c>
      <c r="B9" s="43" t="s">
        <v>29</v>
      </c>
      <c r="C9" s="43"/>
      <c r="D9" s="43"/>
      <c r="E9" s="43"/>
      <c r="F9" s="43"/>
      <c r="G9" s="43"/>
      <c r="H9" s="43"/>
      <c r="I9" s="43"/>
      <c r="J9" s="590"/>
      <c r="K9" s="590"/>
      <c r="L9" s="44" t="s">
        <v>30</v>
      </c>
      <c r="M9" s="41"/>
      <c r="N9" s="588"/>
      <c r="O9" s="588"/>
      <c r="P9" s="588"/>
      <c r="Q9" s="588"/>
      <c r="R9" s="588"/>
      <c r="S9" s="588"/>
      <c r="T9" s="588"/>
      <c r="U9" s="588"/>
      <c r="V9" s="588"/>
    </row>
    <row r="10" spans="1:22" s="46" customFormat="1" ht="21.75" customHeight="1" thickBot="1" x14ac:dyDescent="0.55000000000000004">
      <c r="A10" s="299" t="s">
        <v>22</v>
      </c>
      <c r="B10" s="45" t="s">
        <v>19</v>
      </c>
      <c r="C10" s="45"/>
      <c r="D10" s="45"/>
      <c r="E10" s="45"/>
      <c r="F10" s="585"/>
      <c r="G10" s="585"/>
      <c r="H10" s="585"/>
      <c r="I10" s="585"/>
      <c r="J10" s="585"/>
      <c r="K10" s="585"/>
      <c r="L10" s="58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40.5" customHeight="1" thickTop="1" thickBot="1" x14ac:dyDescent="0.55000000000000004">
      <c r="A11" s="300" t="s">
        <v>9</v>
      </c>
      <c r="B11" s="629" t="s">
        <v>10</v>
      </c>
      <c r="C11" s="629"/>
      <c r="D11" s="629"/>
      <c r="E11" s="629"/>
      <c r="F11" s="629"/>
      <c r="G11" s="629"/>
      <c r="H11" s="629"/>
      <c r="I11" s="629"/>
      <c r="J11" s="629"/>
      <c r="K11" s="630" t="s">
        <v>31</v>
      </c>
      <c r="L11" s="629"/>
      <c r="M11" s="629"/>
      <c r="N11" s="629"/>
      <c r="O11" s="301" t="s">
        <v>277</v>
      </c>
      <c r="P11" s="302"/>
      <c r="Q11" s="303"/>
      <c r="R11" s="631" t="s">
        <v>33</v>
      </c>
      <c r="S11" s="632"/>
      <c r="T11" s="632"/>
      <c r="U11" s="629" t="s">
        <v>12</v>
      </c>
      <c r="V11" s="629"/>
    </row>
    <row r="12" spans="1:22" ht="21.75" customHeight="1" thickTop="1" x14ac:dyDescent="0.5">
      <c r="A12" s="304">
        <v>1</v>
      </c>
      <c r="B12" s="633" t="s">
        <v>336</v>
      </c>
      <c r="C12" s="633"/>
      <c r="D12" s="633"/>
      <c r="E12" s="633"/>
      <c r="F12" s="633"/>
      <c r="G12" s="633"/>
      <c r="H12" s="633"/>
      <c r="I12" s="633"/>
      <c r="J12" s="633"/>
      <c r="K12" s="669">
        <f>[1]ค่าใช้จ่ายพิเศษ!J22</f>
        <v>0</v>
      </c>
      <c r="L12" s="669"/>
      <c r="M12" s="669"/>
      <c r="N12" s="669"/>
      <c r="O12" s="670">
        <f>(7/100)*K12</f>
        <v>0</v>
      </c>
      <c r="P12" s="670"/>
      <c r="Q12" s="670"/>
      <c r="R12" s="671">
        <f>K12+O12</f>
        <v>0</v>
      </c>
      <c r="S12" s="672"/>
      <c r="T12" s="673"/>
      <c r="U12" s="639"/>
      <c r="V12" s="639"/>
    </row>
    <row r="13" spans="1:22" ht="21.75" customHeight="1" x14ac:dyDescent="0.5">
      <c r="A13" s="52"/>
      <c r="B13" s="621"/>
      <c r="C13" s="622"/>
      <c r="D13" s="622"/>
      <c r="E13" s="622"/>
      <c r="F13" s="622"/>
      <c r="G13" s="622"/>
      <c r="H13" s="622"/>
      <c r="I13" s="622"/>
      <c r="J13" s="623"/>
      <c r="K13" s="560"/>
      <c r="L13" s="560"/>
      <c r="M13" s="560"/>
      <c r="N13" s="560"/>
      <c r="O13" s="561"/>
      <c r="P13" s="561"/>
      <c r="Q13" s="561"/>
      <c r="R13" s="562"/>
      <c r="S13" s="563"/>
      <c r="T13" s="564"/>
      <c r="U13" s="565"/>
      <c r="V13" s="565"/>
    </row>
    <row r="14" spans="1:22" ht="21.75" customHeight="1" x14ac:dyDescent="0.5">
      <c r="A14" s="52"/>
      <c r="B14" s="624"/>
      <c r="C14" s="624"/>
      <c r="D14" s="624"/>
      <c r="E14" s="624"/>
      <c r="F14" s="624"/>
      <c r="G14" s="624"/>
      <c r="H14" s="625"/>
      <c r="I14" s="626"/>
      <c r="J14" s="627"/>
      <c r="K14" s="560"/>
      <c r="L14" s="560"/>
      <c r="M14" s="560"/>
      <c r="N14" s="560"/>
      <c r="O14" s="561"/>
      <c r="P14" s="561"/>
      <c r="Q14" s="561"/>
      <c r="R14" s="562"/>
      <c r="S14" s="563"/>
      <c r="T14" s="564"/>
      <c r="U14" s="565"/>
      <c r="V14" s="565"/>
    </row>
    <row r="15" spans="1:22" ht="21.75" customHeight="1" x14ac:dyDescent="0.5">
      <c r="A15" s="52"/>
      <c r="B15" s="655"/>
      <c r="C15" s="656"/>
      <c r="D15" s="656"/>
      <c r="E15" s="656"/>
      <c r="F15" s="656"/>
      <c r="G15" s="656"/>
      <c r="H15" s="656"/>
      <c r="I15" s="656"/>
      <c r="J15" s="657"/>
      <c r="K15" s="658"/>
      <c r="L15" s="659"/>
      <c r="M15" s="659"/>
      <c r="N15" s="660"/>
      <c r="O15" s="661"/>
      <c r="P15" s="662"/>
      <c r="Q15" s="663"/>
      <c r="R15" s="664"/>
      <c r="S15" s="665"/>
      <c r="T15" s="666"/>
      <c r="U15" s="667"/>
      <c r="V15" s="668"/>
    </row>
    <row r="16" spans="1:22" ht="21.75" customHeight="1" x14ac:dyDescent="0.5">
      <c r="A16" s="56"/>
      <c r="B16" s="619"/>
      <c r="C16" s="619"/>
      <c r="D16" s="619"/>
      <c r="E16" s="619"/>
      <c r="F16" s="619"/>
      <c r="G16" s="619"/>
      <c r="H16" s="620"/>
      <c r="I16" s="558"/>
      <c r="J16" s="559"/>
      <c r="K16" s="560"/>
      <c r="L16" s="560"/>
      <c r="M16" s="560"/>
      <c r="N16" s="560"/>
      <c r="O16" s="561"/>
      <c r="P16" s="561"/>
      <c r="Q16" s="561"/>
      <c r="R16" s="562"/>
      <c r="S16" s="563"/>
      <c r="T16" s="564"/>
      <c r="U16" s="565"/>
      <c r="V16" s="565"/>
    </row>
    <row r="17" spans="1:24" ht="21.75" customHeight="1" x14ac:dyDescent="0.5">
      <c r="A17" s="56"/>
      <c r="B17" s="619"/>
      <c r="C17" s="619"/>
      <c r="D17" s="619"/>
      <c r="E17" s="619"/>
      <c r="F17" s="619"/>
      <c r="G17" s="619"/>
      <c r="H17" s="620"/>
      <c r="I17" s="558"/>
      <c r="J17" s="559"/>
      <c r="K17" s="560"/>
      <c r="L17" s="560"/>
      <c r="M17" s="560"/>
      <c r="N17" s="560"/>
      <c r="O17" s="561"/>
      <c r="P17" s="561"/>
      <c r="Q17" s="561"/>
      <c r="R17" s="562"/>
      <c r="S17" s="563"/>
      <c r="T17" s="564"/>
      <c r="U17" s="565"/>
      <c r="V17" s="565"/>
    </row>
    <row r="18" spans="1:24" ht="21.75" customHeight="1" x14ac:dyDescent="0.5">
      <c r="A18" s="57"/>
      <c r="B18" s="617"/>
      <c r="C18" s="617"/>
      <c r="D18" s="617"/>
      <c r="E18" s="617"/>
      <c r="F18" s="617"/>
      <c r="G18" s="617"/>
      <c r="H18" s="618"/>
      <c r="I18" s="548"/>
      <c r="J18" s="549"/>
      <c r="K18" s="550"/>
      <c r="L18" s="550"/>
      <c r="M18" s="550"/>
      <c r="N18" s="550"/>
      <c r="O18" s="551"/>
      <c r="P18" s="551"/>
      <c r="Q18" s="551"/>
      <c r="R18" s="552"/>
      <c r="S18" s="553"/>
      <c r="T18" s="554"/>
      <c r="U18" s="555"/>
      <c r="V18" s="555"/>
    </row>
    <row r="19" spans="1:24" ht="21.75" customHeight="1" x14ac:dyDescent="0.5">
      <c r="A19" s="58" t="s">
        <v>13</v>
      </c>
      <c r="B19" s="530" t="s">
        <v>279</v>
      </c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531"/>
      <c r="P19" s="531"/>
      <c r="Q19" s="532"/>
      <c r="R19" s="533">
        <f>SUM(R12:T15)</f>
        <v>0</v>
      </c>
      <c r="S19" s="534"/>
      <c r="T19" s="535"/>
      <c r="U19" s="536"/>
      <c r="V19" s="537"/>
    </row>
    <row r="20" spans="1:24" ht="21.75" customHeight="1" thickBot="1" x14ac:dyDescent="0.55000000000000004">
      <c r="A20" s="57"/>
      <c r="B20" s="538" t="s">
        <v>280</v>
      </c>
      <c r="C20" s="539"/>
      <c r="D20" s="539"/>
      <c r="E20" s="539"/>
      <c r="F20" s="612" t="str">
        <f>BAHTTEXT(R20)</f>
        <v>ศูนย์บาทถ้วน</v>
      </c>
      <c r="G20" s="612"/>
      <c r="H20" s="612"/>
      <c r="I20" s="612"/>
      <c r="J20" s="612"/>
      <c r="K20" s="612"/>
      <c r="L20" s="612"/>
      <c r="M20" s="612"/>
      <c r="N20" s="612"/>
      <c r="O20" s="612"/>
      <c r="P20" s="612"/>
      <c r="Q20" s="613"/>
      <c r="R20" s="541">
        <f>FLOOR('[1]ปร.5 ค่าใช้จ่ายพิเศษ'!R19,1000)</f>
        <v>0</v>
      </c>
      <c r="S20" s="542"/>
      <c r="T20" s="543"/>
      <c r="U20" s="544" t="s">
        <v>281</v>
      </c>
      <c r="V20" s="545"/>
    </row>
    <row r="21" spans="1:24" ht="21.75" customHeight="1" thickTop="1" x14ac:dyDescent="0.5">
      <c r="A21" s="297" t="s">
        <v>22</v>
      </c>
      <c r="B21" s="522" t="s">
        <v>43</v>
      </c>
      <c r="C21" s="522"/>
      <c r="D21" s="522"/>
      <c r="E21" s="522"/>
      <c r="F21" s="522"/>
      <c r="G21" s="523"/>
      <c r="H21" s="523"/>
      <c r="I21" s="523"/>
      <c r="J21" s="524" t="s">
        <v>44</v>
      </c>
      <c r="K21" s="524"/>
      <c r="L21" s="524"/>
      <c r="M21" s="525"/>
      <c r="N21" s="525"/>
      <c r="O21" s="525"/>
      <c r="P21" s="525"/>
      <c r="Q21" s="525"/>
      <c r="R21" s="525"/>
      <c r="S21" s="525"/>
      <c r="T21" s="525"/>
      <c r="U21" s="525"/>
      <c r="V21" s="525"/>
    </row>
    <row r="22" spans="1:24" ht="21.75" customHeight="1" x14ac:dyDescent="0.5">
      <c r="A22" s="305" t="s">
        <v>22</v>
      </c>
      <c r="B22" s="526" t="s">
        <v>45</v>
      </c>
      <c r="C22" s="526"/>
      <c r="D22" s="526"/>
      <c r="E22" s="526"/>
      <c r="F22" s="526"/>
      <c r="G22" s="527"/>
      <c r="H22" s="527"/>
      <c r="I22" s="527"/>
      <c r="J22" s="528" t="s">
        <v>46</v>
      </c>
      <c r="K22" s="528"/>
      <c r="L22" s="528"/>
      <c r="M22" s="529"/>
      <c r="N22" s="529"/>
      <c r="O22" s="529"/>
      <c r="P22" s="529"/>
      <c r="Q22" s="529"/>
      <c r="R22" s="529"/>
      <c r="S22" s="529"/>
      <c r="T22" s="529"/>
      <c r="U22" s="529"/>
      <c r="V22" s="529"/>
    </row>
    <row r="23" spans="1:24" ht="21.75" customHeight="1" x14ac:dyDescent="0.5">
      <c r="A23" s="307"/>
      <c r="B23" s="61"/>
      <c r="C23" s="61"/>
      <c r="D23" s="61"/>
      <c r="E23" s="61"/>
      <c r="F23" s="569"/>
      <c r="G23" s="569"/>
      <c r="H23" s="569"/>
      <c r="I23" s="608"/>
      <c r="J23" s="608"/>
      <c r="K23" s="608"/>
      <c r="L23" s="608"/>
      <c r="M23" s="608"/>
      <c r="N23" s="608"/>
      <c r="O23" s="608"/>
      <c r="P23" s="608"/>
      <c r="Q23" s="608"/>
      <c r="R23" s="569"/>
      <c r="S23" s="569"/>
      <c r="T23" s="569"/>
      <c r="U23" s="569"/>
      <c r="V23" s="569"/>
      <c r="W23" s="569"/>
      <c r="X23" s="63"/>
    </row>
    <row r="24" spans="1:24" s="63" customFormat="1" ht="21.75" customHeight="1" x14ac:dyDescent="0.5">
      <c r="A24" s="569"/>
      <c r="B24" s="569"/>
      <c r="C24" s="61"/>
      <c r="D24" s="61"/>
      <c r="E24" s="61"/>
      <c r="F24" s="61"/>
      <c r="G24" s="61"/>
      <c r="H24" s="371"/>
      <c r="I24" s="371"/>
      <c r="J24" s="371"/>
      <c r="K24" s="36"/>
      <c r="L24" s="36"/>
      <c r="M24" s="36"/>
      <c r="N24" s="372"/>
      <c r="O24" s="372"/>
      <c r="P24" s="62"/>
      <c r="Q24" s="62"/>
      <c r="R24" s="569"/>
      <c r="S24" s="569"/>
      <c r="T24" s="569"/>
      <c r="U24" s="569"/>
      <c r="V24" s="569"/>
      <c r="W24" s="569"/>
      <c r="X24" s="1"/>
    </row>
    <row r="25" spans="1:24" ht="21.75" customHeight="1" x14ac:dyDescent="0.5">
      <c r="A25" s="569"/>
      <c r="B25" s="569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P25" s="62"/>
      <c r="Q25" s="62"/>
      <c r="R25" s="569"/>
      <c r="S25" s="569"/>
      <c r="T25" s="569"/>
      <c r="U25" s="569"/>
      <c r="V25" s="569"/>
      <c r="W25" s="569"/>
    </row>
    <row r="26" spans="1:24" ht="21.75" customHeight="1" x14ac:dyDescent="0.5">
      <c r="A26" s="569"/>
      <c r="B26" s="569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P26" s="62"/>
      <c r="Q26" s="62"/>
      <c r="R26" s="569"/>
      <c r="S26" s="569"/>
      <c r="T26" s="569"/>
      <c r="U26" s="569"/>
      <c r="V26" s="569"/>
      <c r="W26" s="569"/>
    </row>
    <row r="27" spans="1:24" ht="21.75" customHeight="1" x14ac:dyDescent="0.5">
      <c r="A27" s="569"/>
      <c r="B27" s="569"/>
      <c r="C27" s="34"/>
      <c r="D27" s="654"/>
      <c r="E27" s="654"/>
      <c r="F27" s="654"/>
      <c r="G27" s="654"/>
      <c r="H27" s="373"/>
      <c r="I27" s="373"/>
      <c r="K27" s="35"/>
      <c r="L27" s="35"/>
      <c r="M27" s="35"/>
      <c r="N27" s="35"/>
      <c r="O27" s="35"/>
      <c r="P27" s="62"/>
      <c r="Q27" s="62"/>
      <c r="R27" s="38"/>
      <c r="S27" s="38"/>
      <c r="T27" s="38"/>
      <c r="U27" s="38"/>
      <c r="V27" s="38"/>
      <c r="W27" s="38"/>
    </row>
    <row r="28" spans="1:24" ht="21.75" customHeight="1" x14ac:dyDescent="0.5">
      <c r="A28" s="569"/>
      <c r="B28" s="569"/>
      <c r="C28" s="34"/>
      <c r="D28" s="34"/>
      <c r="E28" s="34"/>
      <c r="F28" s="34"/>
      <c r="G28" s="34"/>
      <c r="H28" s="34"/>
      <c r="I28" s="34"/>
      <c r="K28" s="64"/>
      <c r="L28" s="64"/>
      <c r="M28" s="64"/>
      <c r="N28" s="64"/>
      <c r="O28" s="64"/>
      <c r="P28" s="62"/>
      <c r="Q28" s="62"/>
      <c r="R28" s="38"/>
      <c r="S28" s="38"/>
      <c r="T28" s="38"/>
      <c r="U28" s="38"/>
      <c r="V28" s="38"/>
      <c r="W28" s="38"/>
    </row>
    <row r="29" spans="1:24" ht="21.75" customHeight="1" x14ac:dyDescent="0.5">
      <c r="A29" s="569"/>
      <c r="B29" s="569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62"/>
      <c r="Q29" s="62"/>
      <c r="R29" s="36"/>
      <c r="S29" s="36"/>
      <c r="T29" s="36"/>
      <c r="U29" s="36"/>
      <c r="V29" s="36"/>
      <c r="W29" s="36"/>
    </row>
    <row r="30" spans="1:24" ht="21.75" customHeight="1" x14ac:dyDescent="0.5">
      <c r="A30" s="569"/>
      <c r="B30" s="569"/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62"/>
      <c r="Q30" s="62"/>
    </row>
    <row r="31" spans="1:24" ht="21.75" customHeight="1" x14ac:dyDescent="0.5">
      <c r="A31" s="36"/>
      <c r="B31" s="36"/>
      <c r="C31" s="36"/>
      <c r="D31" s="652"/>
      <c r="E31" s="652"/>
      <c r="F31" s="652"/>
      <c r="G31" s="652"/>
      <c r="H31" s="374"/>
      <c r="I31" s="374"/>
      <c r="K31" s="37"/>
      <c r="L31" s="37"/>
      <c r="M31" s="37"/>
      <c r="N31" s="37"/>
      <c r="O31" s="37"/>
      <c r="P31" s="62"/>
      <c r="Q31" s="62"/>
      <c r="R31" s="38"/>
      <c r="S31" s="38"/>
      <c r="T31" s="38"/>
      <c r="U31" s="38"/>
      <c r="V31" s="38"/>
      <c r="W31" s="38"/>
    </row>
    <row r="32" spans="1:24" ht="21.75" customHeight="1" x14ac:dyDescent="0.5">
      <c r="A32" s="36"/>
      <c r="B32" s="36"/>
      <c r="C32" s="36"/>
      <c r="D32" s="36"/>
      <c r="E32" s="36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62"/>
      <c r="Q32" s="62"/>
      <c r="R32" s="38"/>
      <c r="S32" s="38"/>
      <c r="T32" s="38"/>
      <c r="U32" s="38"/>
      <c r="V32" s="38"/>
      <c r="W32" s="38"/>
    </row>
    <row r="33" spans="1:24" ht="21.75" customHeight="1" x14ac:dyDescent="0.5">
      <c r="A33" s="569"/>
      <c r="B33" s="569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4"/>
      <c r="N33" s="35"/>
      <c r="O33" s="35"/>
      <c r="P33" s="35"/>
      <c r="Q33" s="35"/>
      <c r="R33" s="35"/>
      <c r="S33" s="35"/>
      <c r="T33" s="35"/>
      <c r="U33" s="35"/>
      <c r="V33" s="35"/>
    </row>
    <row r="34" spans="1:24" ht="21.75" customHeight="1" x14ac:dyDescent="0.5">
      <c r="A34" s="569"/>
      <c r="B34" s="569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4"/>
      <c r="N34" s="37"/>
      <c r="O34" s="35"/>
      <c r="P34" s="35"/>
      <c r="Q34" s="35"/>
      <c r="R34" s="35"/>
      <c r="S34" s="35"/>
      <c r="T34" s="35"/>
      <c r="U34" s="35"/>
      <c r="V34" s="35"/>
    </row>
    <row r="35" spans="1:24" ht="21.75" customHeight="1" x14ac:dyDescent="0.5">
      <c r="A35" s="34"/>
      <c r="B35" s="34"/>
      <c r="C35" s="36"/>
      <c r="D35" s="652"/>
      <c r="E35" s="652"/>
      <c r="F35" s="652"/>
      <c r="G35" s="652"/>
      <c r="H35" s="374"/>
      <c r="I35" s="374"/>
      <c r="J35" s="37"/>
      <c r="L35" s="37"/>
      <c r="M35" s="36"/>
      <c r="N35" s="36"/>
      <c r="O35" s="37"/>
      <c r="P35" s="37"/>
      <c r="Q35" s="37"/>
      <c r="R35" s="37"/>
      <c r="T35" s="37"/>
      <c r="U35" s="37"/>
      <c r="W35" s="37"/>
      <c r="X35" s="38"/>
    </row>
    <row r="36" spans="1:24" ht="21.75" customHeight="1" x14ac:dyDescent="0.5">
      <c r="A36" s="34"/>
      <c r="B36" s="34"/>
      <c r="C36" s="36"/>
      <c r="D36" s="36"/>
      <c r="E36" s="36"/>
      <c r="F36" s="653"/>
      <c r="G36" s="653"/>
      <c r="H36" s="653"/>
      <c r="I36" s="653"/>
      <c r="J36" s="653"/>
      <c r="K36" s="653"/>
      <c r="L36" s="653"/>
      <c r="M36" s="653"/>
      <c r="N36" s="653"/>
      <c r="O36" s="653"/>
      <c r="P36" s="62"/>
      <c r="Q36" s="62"/>
      <c r="R36" s="66"/>
      <c r="S36" s="66"/>
      <c r="T36" s="66"/>
      <c r="U36" s="66"/>
      <c r="V36" s="66"/>
      <c r="W36" s="66"/>
      <c r="X36" s="66"/>
    </row>
    <row r="37" spans="1:24" x14ac:dyDescent="0.5"/>
    <row r="38" spans="1:24" x14ac:dyDescent="0.5"/>
    <row r="39" spans="1:24" x14ac:dyDescent="0.5"/>
    <row r="40" spans="1:24" x14ac:dyDescent="0.5"/>
    <row r="41" spans="1:24" x14ac:dyDescent="0.5"/>
    <row r="42" spans="1:24" x14ac:dyDescent="0.5"/>
    <row r="43" spans="1:24" x14ac:dyDescent="0.5"/>
    <row r="44" spans="1:24" x14ac:dyDescent="0.5"/>
    <row r="45" spans="1:24" x14ac:dyDescent="0.5"/>
    <row r="46" spans="1:24" x14ac:dyDescent="0.5"/>
    <row r="47" spans="1:24" x14ac:dyDescent="0.5"/>
    <row r="48" spans="1:24" x14ac:dyDescent="0.5"/>
    <row r="49" x14ac:dyDescent="0.5"/>
    <row r="50" x14ac:dyDescent="0.5"/>
    <row r="51" x14ac:dyDescent="0.5"/>
    <row r="52" x14ac:dyDescent="0.5"/>
    <row r="53" x14ac:dyDescent="0.5"/>
    <row r="54" x14ac:dyDescent="0.5"/>
    <row r="55" x14ac:dyDescent="0.5"/>
    <row r="56" x14ac:dyDescent="0.5"/>
    <row r="57" x14ac:dyDescent="0.5"/>
    <row r="58" x14ac:dyDescent="0.5"/>
    <row r="59" x14ac:dyDescent="0.5"/>
    <row r="60" x14ac:dyDescent="0.5"/>
    <row r="61" x14ac:dyDescent="0.5"/>
    <row r="62" x14ac:dyDescent="0.5"/>
    <row r="63" x14ac:dyDescent="0.5"/>
    <row r="64" x14ac:dyDescent="0.5"/>
    <row r="65" x14ac:dyDescent="0.5"/>
    <row r="66" x14ac:dyDescent="0.5"/>
    <row r="67" x14ac:dyDescent="0.5"/>
    <row r="68" x14ac:dyDescent="0.5"/>
    <row r="69" x14ac:dyDescent="0.5"/>
    <row r="70" x14ac:dyDescent="0.5"/>
    <row r="71" x14ac:dyDescent="0.5"/>
    <row r="72" x14ac:dyDescent="0.5"/>
    <row r="73" x14ac:dyDescent="0.5"/>
    <row r="74" x14ac:dyDescent="0.5"/>
    <row r="75" x14ac:dyDescent="0.5"/>
    <row r="76" x14ac:dyDescent="0.5"/>
    <row r="77" x14ac:dyDescent="0.5"/>
    <row r="78" x14ac:dyDescent="0.5"/>
    <row r="79" x14ac:dyDescent="0.5"/>
    <row r="80" x14ac:dyDescent="0.5"/>
    <row r="81" x14ac:dyDescent="0.5"/>
    <row r="82" x14ac:dyDescent="0.5"/>
    <row r="83" x14ac:dyDescent="0.5"/>
    <row r="84" x14ac:dyDescent="0.5"/>
    <row r="85" x14ac:dyDescent="0.5"/>
    <row r="86" x14ac:dyDescent="0.5"/>
    <row r="87" x14ac:dyDescent="0.5"/>
    <row r="88" x14ac:dyDescent="0.5"/>
    <row r="89" x14ac:dyDescent="0.5"/>
    <row r="90" x14ac:dyDescent="0.5"/>
    <row r="91" x14ac:dyDescent="0.5"/>
    <row r="92" x14ac:dyDescent="0.5"/>
    <row r="93" x14ac:dyDescent="0.5"/>
    <row r="94" x14ac:dyDescent="0.5"/>
    <row r="95" x14ac:dyDescent="0.5"/>
    <row r="96" x14ac:dyDescent="0.5"/>
    <row r="97" x14ac:dyDescent="0.5"/>
    <row r="98" x14ac:dyDescent="0.5"/>
    <row r="99" x14ac:dyDescent="0.5"/>
    <row r="100" x14ac:dyDescent="0.5"/>
    <row r="101" x14ac:dyDescent="0.5"/>
    <row r="102" x14ac:dyDescent="0.5"/>
    <row r="103" x14ac:dyDescent="0.5"/>
    <row r="104" x14ac:dyDescent="0.5"/>
    <row r="105" x14ac:dyDescent="0.5"/>
    <row r="106" x14ac:dyDescent="0.5"/>
    <row r="107" x14ac:dyDescent="0.5"/>
    <row r="108" x14ac:dyDescent="0.5"/>
    <row r="109" x14ac:dyDescent="0.5"/>
    <row r="110" x14ac:dyDescent="0.5"/>
    <row r="111" x14ac:dyDescent="0.5"/>
    <row r="112" x14ac:dyDescent="0.5"/>
    <row r="113" x14ac:dyDescent="0.5"/>
    <row r="114" x14ac:dyDescent="0.5"/>
    <row r="115" x14ac:dyDescent="0.5"/>
    <row r="116" x14ac:dyDescent="0.5"/>
    <row r="117" x14ac:dyDescent="0.5"/>
    <row r="118" x14ac:dyDescent="0.5"/>
    <row r="119" x14ac:dyDescent="0.5"/>
    <row r="120" x14ac:dyDescent="0.5"/>
    <row r="121" x14ac:dyDescent="0.5"/>
    <row r="122" x14ac:dyDescent="0.5"/>
    <row r="123" x14ac:dyDescent="0.5"/>
    <row r="124" x14ac:dyDescent="0.5"/>
    <row r="125" x14ac:dyDescent="0.5"/>
    <row r="126" x14ac:dyDescent="0.5"/>
    <row r="127" x14ac:dyDescent="0.5"/>
    <row r="128" x14ac:dyDescent="0.5"/>
    <row r="129" x14ac:dyDescent="0.5"/>
    <row r="130" x14ac:dyDescent="0.5"/>
    <row r="131" x14ac:dyDescent="0.5"/>
  </sheetData>
  <mergeCells count="95">
    <mergeCell ref="J9:K9"/>
    <mergeCell ref="N9:V9"/>
    <mergeCell ref="A2:V2"/>
    <mergeCell ref="A3:V3"/>
    <mergeCell ref="B4:D4"/>
    <mergeCell ref="I4:V4"/>
    <mergeCell ref="B5:D5"/>
    <mergeCell ref="E5:V5"/>
    <mergeCell ref="B6:D6"/>
    <mergeCell ref="E6:V6"/>
    <mergeCell ref="B7:H7"/>
    <mergeCell ref="I7:V7"/>
    <mergeCell ref="Q8:V8"/>
    <mergeCell ref="B12:J12"/>
    <mergeCell ref="K12:N12"/>
    <mergeCell ref="O12:Q12"/>
    <mergeCell ref="R12:T12"/>
    <mergeCell ref="U12:V12"/>
    <mergeCell ref="F10:L10"/>
    <mergeCell ref="B11:J11"/>
    <mergeCell ref="K11:N11"/>
    <mergeCell ref="R11:T11"/>
    <mergeCell ref="U11:V11"/>
    <mergeCell ref="B13:J13"/>
    <mergeCell ref="K13:N13"/>
    <mergeCell ref="O13:Q13"/>
    <mergeCell ref="R13:T13"/>
    <mergeCell ref="U13:V13"/>
    <mergeCell ref="U16:V16"/>
    <mergeCell ref="U14:V14"/>
    <mergeCell ref="B15:J15"/>
    <mergeCell ref="K15:N15"/>
    <mergeCell ref="O15:Q15"/>
    <mergeCell ref="R15:T15"/>
    <mergeCell ref="U15:V15"/>
    <mergeCell ref="B14:H14"/>
    <mergeCell ref="I14:J14"/>
    <mergeCell ref="K14:N14"/>
    <mergeCell ref="O14:Q14"/>
    <mergeCell ref="R14:T14"/>
    <mergeCell ref="B16:H16"/>
    <mergeCell ref="I16:J16"/>
    <mergeCell ref="K16:N16"/>
    <mergeCell ref="O16:Q16"/>
    <mergeCell ref="R16:T16"/>
    <mergeCell ref="U18:V18"/>
    <mergeCell ref="B17:H17"/>
    <mergeCell ref="I17:J17"/>
    <mergeCell ref="K17:N17"/>
    <mergeCell ref="O17:Q17"/>
    <mergeCell ref="R17:T17"/>
    <mergeCell ref="U17:V17"/>
    <mergeCell ref="B18:H18"/>
    <mergeCell ref="I18:J18"/>
    <mergeCell ref="K18:N18"/>
    <mergeCell ref="O18:Q18"/>
    <mergeCell ref="R18:T18"/>
    <mergeCell ref="B19:Q19"/>
    <mergeCell ref="R19:T19"/>
    <mergeCell ref="U19:V19"/>
    <mergeCell ref="B20:E20"/>
    <mergeCell ref="F20:Q20"/>
    <mergeCell ref="R20:T20"/>
    <mergeCell ref="U20:V20"/>
    <mergeCell ref="B21:F21"/>
    <mergeCell ref="G21:I21"/>
    <mergeCell ref="J21:L21"/>
    <mergeCell ref="M21:V21"/>
    <mergeCell ref="B22:F22"/>
    <mergeCell ref="G22:I22"/>
    <mergeCell ref="J22:L22"/>
    <mergeCell ref="M22:V22"/>
    <mergeCell ref="F23:H23"/>
    <mergeCell ref="I23:Q23"/>
    <mergeCell ref="R23:U23"/>
    <mergeCell ref="V23:W23"/>
    <mergeCell ref="A24:B24"/>
    <mergeCell ref="R24:U24"/>
    <mergeCell ref="V24:W24"/>
    <mergeCell ref="A25:B25"/>
    <mergeCell ref="R25:U25"/>
    <mergeCell ref="V25:W25"/>
    <mergeCell ref="A26:B26"/>
    <mergeCell ref="R26:U26"/>
    <mergeCell ref="V26:W26"/>
    <mergeCell ref="A33:B33"/>
    <mergeCell ref="A34:B34"/>
    <mergeCell ref="D35:G35"/>
    <mergeCell ref="F36:O36"/>
    <mergeCell ref="A27:B27"/>
    <mergeCell ref="D27:G27"/>
    <mergeCell ref="A28:B28"/>
    <mergeCell ref="A29:B29"/>
    <mergeCell ref="A30:B30"/>
    <mergeCell ref="D31:G31"/>
  </mergeCells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3056-D6A8-420B-9772-98F5977E7DFC}">
  <sheetPr>
    <tabColor theme="9" tint="0.59999389629810485"/>
  </sheetPr>
  <dimension ref="A1:M22"/>
  <sheetViews>
    <sheetView view="pageBreakPreview" topLeftCell="B25" zoomScale="120" zoomScaleNormal="100" zoomScaleSheetLayoutView="120" workbookViewId="0">
      <selection activeCell="B13" sqref="B13:C13"/>
    </sheetView>
  </sheetViews>
  <sheetFormatPr defaultRowHeight="21.75" x14ac:dyDescent="0.5"/>
  <cols>
    <col min="1" max="1" width="5.85546875" style="375" customWidth="1"/>
    <col min="2" max="2" width="15.5703125" style="375" customWidth="1"/>
    <col min="3" max="3" width="35.42578125" style="375" customWidth="1"/>
    <col min="4" max="4" width="7.28515625" style="375" customWidth="1"/>
    <col min="5" max="5" width="6.5703125" style="375" customWidth="1"/>
    <col min="6" max="6" width="9.42578125" style="375" customWidth="1"/>
    <col min="7" max="7" width="8.85546875" style="375" customWidth="1"/>
    <col min="8" max="8" width="9.42578125" style="375" customWidth="1"/>
    <col min="9" max="9" width="8.85546875" style="375" customWidth="1"/>
    <col min="10" max="10" width="11.28515625" style="375" customWidth="1"/>
    <col min="11" max="11" width="10.85546875" style="375" customWidth="1"/>
    <col min="12" max="12" width="1.42578125" style="375" customWidth="1"/>
    <col min="13" max="256" width="9" style="375"/>
    <col min="257" max="257" width="5.85546875" style="375" customWidth="1"/>
    <col min="258" max="258" width="15.5703125" style="375" customWidth="1"/>
    <col min="259" max="259" width="35.42578125" style="375" customWidth="1"/>
    <col min="260" max="260" width="7.28515625" style="375" customWidth="1"/>
    <col min="261" max="261" width="6.5703125" style="375" customWidth="1"/>
    <col min="262" max="262" width="9.42578125" style="375" customWidth="1"/>
    <col min="263" max="263" width="8.85546875" style="375" customWidth="1"/>
    <col min="264" max="264" width="9.42578125" style="375" customWidth="1"/>
    <col min="265" max="265" width="8.85546875" style="375" customWidth="1"/>
    <col min="266" max="266" width="11.28515625" style="375" customWidth="1"/>
    <col min="267" max="267" width="10.85546875" style="375" customWidth="1"/>
    <col min="268" max="268" width="1.42578125" style="375" customWidth="1"/>
    <col min="269" max="512" width="9" style="375"/>
    <col min="513" max="513" width="5.85546875" style="375" customWidth="1"/>
    <col min="514" max="514" width="15.5703125" style="375" customWidth="1"/>
    <col min="515" max="515" width="35.42578125" style="375" customWidth="1"/>
    <col min="516" max="516" width="7.28515625" style="375" customWidth="1"/>
    <col min="517" max="517" width="6.5703125" style="375" customWidth="1"/>
    <col min="518" max="518" width="9.42578125" style="375" customWidth="1"/>
    <col min="519" max="519" width="8.85546875" style="375" customWidth="1"/>
    <col min="520" max="520" width="9.42578125" style="375" customWidth="1"/>
    <col min="521" max="521" width="8.85546875" style="375" customWidth="1"/>
    <col min="522" max="522" width="11.28515625" style="375" customWidth="1"/>
    <col min="523" max="523" width="10.85546875" style="375" customWidth="1"/>
    <col min="524" max="524" width="1.42578125" style="375" customWidth="1"/>
    <col min="525" max="768" width="9" style="375"/>
    <col min="769" max="769" width="5.85546875" style="375" customWidth="1"/>
    <col min="770" max="770" width="15.5703125" style="375" customWidth="1"/>
    <col min="771" max="771" width="35.42578125" style="375" customWidth="1"/>
    <col min="772" max="772" width="7.28515625" style="375" customWidth="1"/>
    <col min="773" max="773" width="6.5703125" style="375" customWidth="1"/>
    <col min="774" max="774" width="9.42578125" style="375" customWidth="1"/>
    <col min="775" max="775" width="8.85546875" style="375" customWidth="1"/>
    <col min="776" max="776" width="9.42578125" style="375" customWidth="1"/>
    <col min="777" max="777" width="8.85546875" style="375" customWidth="1"/>
    <col min="778" max="778" width="11.28515625" style="375" customWidth="1"/>
    <col min="779" max="779" width="10.85546875" style="375" customWidth="1"/>
    <col min="780" max="780" width="1.42578125" style="375" customWidth="1"/>
    <col min="781" max="1024" width="9" style="375"/>
    <col min="1025" max="1025" width="5.85546875" style="375" customWidth="1"/>
    <col min="1026" max="1026" width="15.5703125" style="375" customWidth="1"/>
    <col min="1027" max="1027" width="35.42578125" style="375" customWidth="1"/>
    <col min="1028" max="1028" width="7.28515625" style="375" customWidth="1"/>
    <col min="1029" max="1029" width="6.5703125" style="375" customWidth="1"/>
    <col min="1030" max="1030" width="9.42578125" style="375" customWidth="1"/>
    <col min="1031" max="1031" width="8.85546875" style="375" customWidth="1"/>
    <col min="1032" max="1032" width="9.42578125" style="375" customWidth="1"/>
    <col min="1033" max="1033" width="8.85546875" style="375" customWidth="1"/>
    <col min="1034" max="1034" width="11.28515625" style="375" customWidth="1"/>
    <col min="1035" max="1035" width="10.85546875" style="375" customWidth="1"/>
    <col min="1036" max="1036" width="1.42578125" style="375" customWidth="1"/>
    <col min="1037" max="1280" width="9" style="375"/>
    <col min="1281" max="1281" width="5.85546875" style="375" customWidth="1"/>
    <col min="1282" max="1282" width="15.5703125" style="375" customWidth="1"/>
    <col min="1283" max="1283" width="35.42578125" style="375" customWidth="1"/>
    <col min="1284" max="1284" width="7.28515625" style="375" customWidth="1"/>
    <col min="1285" max="1285" width="6.5703125" style="375" customWidth="1"/>
    <col min="1286" max="1286" width="9.42578125" style="375" customWidth="1"/>
    <col min="1287" max="1287" width="8.85546875" style="375" customWidth="1"/>
    <col min="1288" max="1288" width="9.42578125" style="375" customWidth="1"/>
    <col min="1289" max="1289" width="8.85546875" style="375" customWidth="1"/>
    <col min="1290" max="1290" width="11.28515625" style="375" customWidth="1"/>
    <col min="1291" max="1291" width="10.85546875" style="375" customWidth="1"/>
    <col min="1292" max="1292" width="1.42578125" style="375" customWidth="1"/>
    <col min="1293" max="1536" width="9" style="375"/>
    <col min="1537" max="1537" width="5.85546875" style="375" customWidth="1"/>
    <col min="1538" max="1538" width="15.5703125" style="375" customWidth="1"/>
    <col min="1539" max="1539" width="35.42578125" style="375" customWidth="1"/>
    <col min="1540" max="1540" width="7.28515625" style="375" customWidth="1"/>
    <col min="1541" max="1541" width="6.5703125" style="375" customWidth="1"/>
    <col min="1542" max="1542" width="9.42578125" style="375" customWidth="1"/>
    <col min="1543" max="1543" width="8.85546875" style="375" customWidth="1"/>
    <col min="1544" max="1544" width="9.42578125" style="375" customWidth="1"/>
    <col min="1545" max="1545" width="8.85546875" style="375" customWidth="1"/>
    <col min="1546" max="1546" width="11.28515625" style="375" customWidth="1"/>
    <col min="1547" max="1547" width="10.85546875" style="375" customWidth="1"/>
    <col min="1548" max="1548" width="1.42578125" style="375" customWidth="1"/>
    <col min="1549" max="1792" width="9" style="375"/>
    <col min="1793" max="1793" width="5.85546875" style="375" customWidth="1"/>
    <col min="1794" max="1794" width="15.5703125" style="375" customWidth="1"/>
    <col min="1795" max="1795" width="35.42578125" style="375" customWidth="1"/>
    <col min="1796" max="1796" width="7.28515625" style="375" customWidth="1"/>
    <col min="1797" max="1797" width="6.5703125" style="375" customWidth="1"/>
    <col min="1798" max="1798" width="9.42578125" style="375" customWidth="1"/>
    <col min="1799" max="1799" width="8.85546875" style="375" customWidth="1"/>
    <col min="1800" max="1800" width="9.42578125" style="375" customWidth="1"/>
    <col min="1801" max="1801" width="8.85546875" style="375" customWidth="1"/>
    <col min="1802" max="1802" width="11.28515625" style="375" customWidth="1"/>
    <col min="1803" max="1803" width="10.85546875" style="375" customWidth="1"/>
    <col min="1804" max="1804" width="1.42578125" style="375" customWidth="1"/>
    <col min="1805" max="2048" width="9" style="375"/>
    <col min="2049" max="2049" width="5.85546875" style="375" customWidth="1"/>
    <col min="2050" max="2050" width="15.5703125" style="375" customWidth="1"/>
    <col min="2051" max="2051" width="35.42578125" style="375" customWidth="1"/>
    <col min="2052" max="2052" width="7.28515625" style="375" customWidth="1"/>
    <col min="2053" max="2053" width="6.5703125" style="375" customWidth="1"/>
    <col min="2054" max="2054" width="9.42578125" style="375" customWidth="1"/>
    <col min="2055" max="2055" width="8.85546875" style="375" customWidth="1"/>
    <col min="2056" max="2056" width="9.42578125" style="375" customWidth="1"/>
    <col min="2057" max="2057" width="8.85546875" style="375" customWidth="1"/>
    <col min="2058" max="2058" width="11.28515625" style="375" customWidth="1"/>
    <col min="2059" max="2059" width="10.85546875" style="375" customWidth="1"/>
    <col min="2060" max="2060" width="1.42578125" style="375" customWidth="1"/>
    <col min="2061" max="2304" width="9" style="375"/>
    <col min="2305" max="2305" width="5.85546875" style="375" customWidth="1"/>
    <col min="2306" max="2306" width="15.5703125" style="375" customWidth="1"/>
    <col min="2307" max="2307" width="35.42578125" style="375" customWidth="1"/>
    <col min="2308" max="2308" width="7.28515625" style="375" customWidth="1"/>
    <col min="2309" max="2309" width="6.5703125" style="375" customWidth="1"/>
    <col min="2310" max="2310" width="9.42578125" style="375" customWidth="1"/>
    <col min="2311" max="2311" width="8.85546875" style="375" customWidth="1"/>
    <col min="2312" max="2312" width="9.42578125" style="375" customWidth="1"/>
    <col min="2313" max="2313" width="8.85546875" style="375" customWidth="1"/>
    <col min="2314" max="2314" width="11.28515625" style="375" customWidth="1"/>
    <col min="2315" max="2315" width="10.85546875" style="375" customWidth="1"/>
    <col min="2316" max="2316" width="1.42578125" style="375" customWidth="1"/>
    <col min="2317" max="2560" width="9" style="375"/>
    <col min="2561" max="2561" width="5.85546875" style="375" customWidth="1"/>
    <col min="2562" max="2562" width="15.5703125" style="375" customWidth="1"/>
    <col min="2563" max="2563" width="35.42578125" style="375" customWidth="1"/>
    <col min="2564" max="2564" width="7.28515625" style="375" customWidth="1"/>
    <col min="2565" max="2565" width="6.5703125" style="375" customWidth="1"/>
    <col min="2566" max="2566" width="9.42578125" style="375" customWidth="1"/>
    <col min="2567" max="2567" width="8.85546875" style="375" customWidth="1"/>
    <col min="2568" max="2568" width="9.42578125" style="375" customWidth="1"/>
    <col min="2569" max="2569" width="8.85546875" style="375" customWidth="1"/>
    <col min="2570" max="2570" width="11.28515625" style="375" customWidth="1"/>
    <col min="2571" max="2571" width="10.85546875" style="375" customWidth="1"/>
    <col min="2572" max="2572" width="1.42578125" style="375" customWidth="1"/>
    <col min="2573" max="2816" width="9" style="375"/>
    <col min="2817" max="2817" width="5.85546875" style="375" customWidth="1"/>
    <col min="2818" max="2818" width="15.5703125" style="375" customWidth="1"/>
    <col min="2819" max="2819" width="35.42578125" style="375" customWidth="1"/>
    <col min="2820" max="2820" width="7.28515625" style="375" customWidth="1"/>
    <col min="2821" max="2821" width="6.5703125" style="375" customWidth="1"/>
    <col min="2822" max="2822" width="9.42578125" style="375" customWidth="1"/>
    <col min="2823" max="2823" width="8.85546875" style="375" customWidth="1"/>
    <col min="2824" max="2824" width="9.42578125" style="375" customWidth="1"/>
    <col min="2825" max="2825" width="8.85546875" style="375" customWidth="1"/>
    <col min="2826" max="2826" width="11.28515625" style="375" customWidth="1"/>
    <col min="2827" max="2827" width="10.85546875" style="375" customWidth="1"/>
    <col min="2828" max="2828" width="1.42578125" style="375" customWidth="1"/>
    <col min="2829" max="3072" width="9" style="375"/>
    <col min="3073" max="3073" width="5.85546875" style="375" customWidth="1"/>
    <col min="3074" max="3074" width="15.5703125" style="375" customWidth="1"/>
    <col min="3075" max="3075" width="35.42578125" style="375" customWidth="1"/>
    <col min="3076" max="3076" width="7.28515625" style="375" customWidth="1"/>
    <col min="3077" max="3077" width="6.5703125" style="375" customWidth="1"/>
    <col min="3078" max="3078" width="9.42578125" style="375" customWidth="1"/>
    <col min="3079" max="3079" width="8.85546875" style="375" customWidth="1"/>
    <col min="3080" max="3080" width="9.42578125" style="375" customWidth="1"/>
    <col min="3081" max="3081" width="8.85546875" style="375" customWidth="1"/>
    <col min="3082" max="3082" width="11.28515625" style="375" customWidth="1"/>
    <col min="3083" max="3083" width="10.85546875" style="375" customWidth="1"/>
    <col min="3084" max="3084" width="1.42578125" style="375" customWidth="1"/>
    <col min="3085" max="3328" width="9" style="375"/>
    <col min="3329" max="3329" width="5.85546875" style="375" customWidth="1"/>
    <col min="3330" max="3330" width="15.5703125" style="375" customWidth="1"/>
    <col min="3331" max="3331" width="35.42578125" style="375" customWidth="1"/>
    <col min="3332" max="3332" width="7.28515625" style="375" customWidth="1"/>
    <col min="3333" max="3333" width="6.5703125" style="375" customWidth="1"/>
    <col min="3334" max="3334" width="9.42578125" style="375" customWidth="1"/>
    <col min="3335" max="3335" width="8.85546875" style="375" customWidth="1"/>
    <col min="3336" max="3336" width="9.42578125" style="375" customWidth="1"/>
    <col min="3337" max="3337" width="8.85546875" style="375" customWidth="1"/>
    <col min="3338" max="3338" width="11.28515625" style="375" customWidth="1"/>
    <col min="3339" max="3339" width="10.85546875" style="375" customWidth="1"/>
    <col min="3340" max="3340" width="1.42578125" style="375" customWidth="1"/>
    <col min="3341" max="3584" width="9" style="375"/>
    <col min="3585" max="3585" width="5.85546875" style="375" customWidth="1"/>
    <col min="3586" max="3586" width="15.5703125" style="375" customWidth="1"/>
    <col min="3587" max="3587" width="35.42578125" style="375" customWidth="1"/>
    <col min="3588" max="3588" width="7.28515625" style="375" customWidth="1"/>
    <col min="3589" max="3589" width="6.5703125" style="375" customWidth="1"/>
    <col min="3590" max="3590" width="9.42578125" style="375" customWidth="1"/>
    <col min="3591" max="3591" width="8.85546875" style="375" customWidth="1"/>
    <col min="3592" max="3592" width="9.42578125" style="375" customWidth="1"/>
    <col min="3593" max="3593" width="8.85546875" style="375" customWidth="1"/>
    <col min="3594" max="3594" width="11.28515625" style="375" customWidth="1"/>
    <col min="3595" max="3595" width="10.85546875" style="375" customWidth="1"/>
    <col min="3596" max="3596" width="1.42578125" style="375" customWidth="1"/>
    <col min="3597" max="3840" width="9" style="375"/>
    <col min="3841" max="3841" width="5.85546875" style="375" customWidth="1"/>
    <col min="3842" max="3842" width="15.5703125" style="375" customWidth="1"/>
    <col min="3843" max="3843" width="35.42578125" style="375" customWidth="1"/>
    <col min="3844" max="3844" width="7.28515625" style="375" customWidth="1"/>
    <col min="3845" max="3845" width="6.5703125" style="375" customWidth="1"/>
    <col min="3846" max="3846" width="9.42578125" style="375" customWidth="1"/>
    <col min="3847" max="3847" width="8.85546875" style="375" customWidth="1"/>
    <col min="3848" max="3848" width="9.42578125" style="375" customWidth="1"/>
    <col min="3849" max="3849" width="8.85546875" style="375" customWidth="1"/>
    <col min="3850" max="3850" width="11.28515625" style="375" customWidth="1"/>
    <col min="3851" max="3851" width="10.85546875" style="375" customWidth="1"/>
    <col min="3852" max="3852" width="1.42578125" style="375" customWidth="1"/>
    <col min="3853" max="4096" width="9" style="375"/>
    <col min="4097" max="4097" width="5.85546875" style="375" customWidth="1"/>
    <col min="4098" max="4098" width="15.5703125" style="375" customWidth="1"/>
    <col min="4099" max="4099" width="35.42578125" style="375" customWidth="1"/>
    <col min="4100" max="4100" width="7.28515625" style="375" customWidth="1"/>
    <col min="4101" max="4101" width="6.5703125" style="375" customWidth="1"/>
    <col min="4102" max="4102" width="9.42578125" style="375" customWidth="1"/>
    <col min="4103" max="4103" width="8.85546875" style="375" customWidth="1"/>
    <col min="4104" max="4104" width="9.42578125" style="375" customWidth="1"/>
    <col min="4105" max="4105" width="8.85546875" style="375" customWidth="1"/>
    <col min="4106" max="4106" width="11.28515625" style="375" customWidth="1"/>
    <col min="4107" max="4107" width="10.85546875" style="375" customWidth="1"/>
    <col min="4108" max="4108" width="1.42578125" style="375" customWidth="1"/>
    <col min="4109" max="4352" width="9" style="375"/>
    <col min="4353" max="4353" width="5.85546875" style="375" customWidth="1"/>
    <col min="4354" max="4354" width="15.5703125" style="375" customWidth="1"/>
    <col min="4355" max="4355" width="35.42578125" style="375" customWidth="1"/>
    <col min="4356" max="4356" width="7.28515625" style="375" customWidth="1"/>
    <col min="4357" max="4357" width="6.5703125" style="375" customWidth="1"/>
    <col min="4358" max="4358" width="9.42578125" style="375" customWidth="1"/>
    <col min="4359" max="4359" width="8.85546875" style="375" customWidth="1"/>
    <col min="4360" max="4360" width="9.42578125" style="375" customWidth="1"/>
    <col min="4361" max="4361" width="8.85546875" style="375" customWidth="1"/>
    <col min="4362" max="4362" width="11.28515625" style="375" customWidth="1"/>
    <col min="4363" max="4363" width="10.85546875" style="375" customWidth="1"/>
    <col min="4364" max="4364" width="1.42578125" style="375" customWidth="1"/>
    <col min="4365" max="4608" width="9" style="375"/>
    <col min="4609" max="4609" width="5.85546875" style="375" customWidth="1"/>
    <col min="4610" max="4610" width="15.5703125" style="375" customWidth="1"/>
    <col min="4611" max="4611" width="35.42578125" style="375" customWidth="1"/>
    <col min="4612" max="4612" width="7.28515625" style="375" customWidth="1"/>
    <col min="4613" max="4613" width="6.5703125" style="375" customWidth="1"/>
    <col min="4614" max="4614" width="9.42578125" style="375" customWidth="1"/>
    <col min="4615" max="4615" width="8.85546875" style="375" customWidth="1"/>
    <col min="4616" max="4616" width="9.42578125" style="375" customWidth="1"/>
    <col min="4617" max="4617" width="8.85546875" style="375" customWidth="1"/>
    <col min="4618" max="4618" width="11.28515625" style="375" customWidth="1"/>
    <col min="4619" max="4619" width="10.85546875" style="375" customWidth="1"/>
    <col min="4620" max="4620" width="1.42578125" style="375" customWidth="1"/>
    <col min="4621" max="4864" width="9" style="375"/>
    <col min="4865" max="4865" width="5.85546875" style="375" customWidth="1"/>
    <col min="4866" max="4866" width="15.5703125" style="375" customWidth="1"/>
    <col min="4867" max="4867" width="35.42578125" style="375" customWidth="1"/>
    <col min="4868" max="4868" width="7.28515625" style="375" customWidth="1"/>
    <col min="4869" max="4869" width="6.5703125" style="375" customWidth="1"/>
    <col min="4870" max="4870" width="9.42578125" style="375" customWidth="1"/>
    <col min="4871" max="4871" width="8.85546875" style="375" customWidth="1"/>
    <col min="4872" max="4872" width="9.42578125" style="375" customWidth="1"/>
    <col min="4873" max="4873" width="8.85546875" style="375" customWidth="1"/>
    <col min="4874" max="4874" width="11.28515625" style="375" customWidth="1"/>
    <col min="4875" max="4875" width="10.85546875" style="375" customWidth="1"/>
    <col min="4876" max="4876" width="1.42578125" style="375" customWidth="1"/>
    <col min="4877" max="5120" width="9" style="375"/>
    <col min="5121" max="5121" width="5.85546875" style="375" customWidth="1"/>
    <col min="5122" max="5122" width="15.5703125" style="375" customWidth="1"/>
    <col min="5123" max="5123" width="35.42578125" style="375" customWidth="1"/>
    <col min="5124" max="5124" width="7.28515625" style="375" customWidth="1"/>
    <col min="5125" max="5125" width="6.5703125" style="375" customWidth="1"/>
    <col min="5126" max="5126" width="9.42578125" style="375" customWidth="1"/>
    <col min="5127" max="5127" width="8.85546875" style="375" customWidth="1"/>
    <col min="5128" max="5128" width="9.42578125" style="375" customWidth="1"/>
    <col min="5129" max="5129" width="8.85546875" style="375" customWidth="1"/>
    <col min="5130" max="5130" width="11.28515625" style="375" customWidth="1"/>
    <col min="5131" max="5131" width="10.85546875" style="375" customWidth="1"/>
    <col min="5132" max="5132" width="1.42578125" style="375" customWidth="1"/>
    <col min="5133" max="5376" width="9" style="375"/>
    <col min="5377" max="5377" width="5.85546875" style="375" customWidth="1"/>
    <col min="5378" max="5378" width="15.5703125" style="375" customWidth="1"/>
    <col min="5379" max="5379" width="35.42578125" style="375" customWidth="1"/>
    <col min="5380" max="5380" width="7.28515625" style="375" customWidth="1"/>
    <col min="5381" max="5381" width="6.5703125" style="375" customWidth="1"/>
    <col min="5382" max="5382" width="9.42578125" style="375" customWidth="1"/>
    <col min="5383" max="5383" width="8.85546875" style="375" customWidth="1"/>
    <col min="5384" max="5384" width="9.42578125" style="375" customWidth="1"/>
    <col min="5385" max="5385" width="8.85546875" style="375" customWidth="1"/>
    <col min="5386" max="5386" width="11.28515625" style="375" customWidth="1"/>
    <col min="5387" max="5387" width="10.85546875" style="375" customWidth="1"/>
    <col min="5388" max="5388" width="1.42578125" style="375" customWidth="1"/>
    <col min="5389" max="5632" width="9" style="375"/>
    <col min="5633" max="5633" width="5.85546875" style="375" customWidth="1"/>
    <col min="5634" max="5634" width="15.5703125" style="375" customWidth="1"/>
    <col min="5635" max="5635" width="35.42578125" style="375" customWidth="1"/>
    <col min="5636" max="5636" width="7.28515625" style="375" customWidth="1"/>
    <col min="5637" max="5637" width="6.5703125" style="375" customWidth="1"/>
    <col min="5638" max="5638" width="9.42578125" style="375" customWidth="1"/>
    <col min="5639" max="5639" width="8.85546875" style="375" customWidth="1"/>
    <col min="5640" max="5640" width="9.42578125" style="375" customWidth="1"/>
    <col min="5641" max="5641" width="8.85546875" style="375" customWidth="1"/>
    <col min="5642" max="5642" width="11.28515625" style="375" customWidth="1"/>
    <col min="5643" max="5643" width="10.85546875" style="375" customWidth="1"/>
    <col min="5644" max="5644" width="1.42578125" style="375" customWidth="1"/>
    <col min="5645" max="5888" width="9" style="375"/>
    <col min="5889" max="5889" width="5.85546875" style="375" customWidth="1"/>
    <col min="5890" max="5890" width="15.5703125" style="375" customWidth="1"/>
    <col min="5891" max="5891" width="35.42578125" style="375" customWidth="1"/>
    <col min="5892" max="5892" width="7.28515625" style="375" customWidth="1"/>
    <col min="5893" max="5893" width="6.5703125" style="375" customWidth="1"/>
    <col min="5894" max="5894" width="9.42578125" style="375" customWidth="1"/>
    <col min="5895" max="5895" width="8.85546875" style="375" customWidth="1"/>
    <col min="5896" max="5896" width="9.42578125" style="375" customWidth="1"/>
    <col min="5897" max="5897" width="8.85546875" style="375" customWidth="1"/>
    <col min="5898" max="5898" width="11.28515625" style="375" customWidth="1"/>
    <col min="5899" max="5899" width="10.85546875" style="375" customWidth="1"/>
    <col min="5900" max="5900" width="1.42578125" style="375" customWidth="1"/>
    <col min="5901" max="6144" width="9" style="375"/>
    <col min="6145" max="6145" width="5.85546875" style="375" customWidth="1"/>
    <col min="6146" max="6146" width="15.5703125" style="375" customWidth="1"/>
    <col min="6147" max="6147" width="35.42578125" style="375" customWidth="1"/>
    <col min="6148" max="6148" width="7.28515625" style="375" customWidth="1"/>
    <col min="6149" max="6149" width="6.5703125" style="375" customWidth="1"/>
    <col min="6150" max="6150" width="9.42578125" style="375" customWidth="1"/>
    <col min="6151" max="6151" width="8.85546875" style="375" customWidth="1"/>
    <col min="6152" max="6152" width="9.42578125" style="375" customWidth="1"/>
    <col min="6153" max="6153" width="8.85546875" style="375" customWidth="1"/>
    <col min="6154" max="6154" width="11.28515625" style="375" customWidth="1"/>
    <col min="6155" max="6155" width="10.85546875" style="375" customWidth="1"/>
    <col min="6156" max="6156" width="1.42578125" style="375" customWidth="1"/>
    <col min="6157" max="6400" width="9" style="375"/>
    <col min="6401" max="6401" width="5.85546875" style="375" customWidth="1"/>
    <col min="6402" max="6402" width="15.5703125" style="375" customWidth="1"/>
    <col min="6403" max="6403" width="35.42578125" style="375" customWidth="1"/>
    <col min="6404" max="6404" width="7.28515625" style="375" customWidth="1"/>
    <col min="6405" max="6405" width="6.5703125" style="375" customWidth="1"/>
    <col min="6406" max="6406" width="9.42578125" style="375" customWidth="1"/>
    <col min="6407" max="6407" width="8.85546875" style="375" customWidth="1"/>
    <col min="6408" max="6408" width="9.42578125" style="375" customWidth="1"/>
    <col min="6409" max="6409" width="8.85546875" style="375" customWidth="1"/>
    <col min="6410" max="6410" width="11.28515625" style="375" customWidth="1"/>
    <col min="6411" max="6411" width="10.85546875" style="375" customWidth="1"/>
    <col min="6412" max="6412" width="1.42578125" style="375" customWidth="1"/>
    <col min="6413" max="6656" width="9" style="375"/>
    <col min="6657" max="6657" width="5.85546875" style="375" customWidth="1"/>
    <col min="6658" max="6658" width="15.5703125" style="375" customWidth="1"/>
    <col min="6659" max="6659" width="35.42578125" style="375" customWidth="1"/>
    <col min="6660" max="6660" width="7.28515625" style="375" customWidth="1"/>
    <col min="6661" max="6661" width="6.5703125" style="375" customWidth="1"/>
    <col min="6662" max="6662" width="9.42578125" style="375" customWidth="1"/>
    <col min="6663" max="6663" width="8.85546875" style="375" customWidth="1"/>
    <col min="6664" max="6664" width="9.42578125" style="375" customWidth="1"/>
    <col min="6665" max="6665" width="8.85546875" style="375" customWidth="1"/>
    <col min="6666" max="6666" width="11.28515625" style="375" customWidth="1"/>
    <col min="6667" max="6667" width="10.85546875" style="375" customWidth="1"/>
    <col min="6668" max="6668" width="1.42578125" style="375" customWidth="1"/>
    <col min="6669" max="6912" width="9" style="375"/>
    <col min="6913" max="6913" width="5.85546875" style="375" customWidth="1"/>
    <col min="6914" max="6914" width="15.5703125" style="375" customWidth="1"/>
    <col min="6915" max="6915" width="35.42578125" style="375" customWidth="1"/>
    <col min="6916" max="6916" width="7.28515625" style="375" customWidth="1"/>
    <col min="6917" max="6917" width="6.5703125" style="375" customWidth="1"/>
    <col min="6918" max="6918" width="9.42578125" style="375" customWidth="1"/>
    <col min="6919" max="6919" width="8.85546875" style="375" customWidth="1"/>
    <col min="6920" max="6920" width="9.42578125" style="375" customWidth="1"/>
    <col min="6921" max="6921" width="8.85546875" style="375" customWidth="1"/>
    <col min="6922" max="6922" width="11.28515625" style="375" customWidth="1"/>
    <col min="6923" max="6923" width="10.85546875" style="375" customWidth="1"/>
    <col min="6924" max="6924" width="1.42578125" style="375" customWidth="1"/>
    <col min="6925" max="7168" width="9" style="375"/>
    <col min="7169" max="7169" width="5.85546875" style="375" customWidth="1"/>
    <col min="7170" max="7170" width="15.5703125" style="375" customWidth="1"/>
    <col min="7171" max="7171" width="35.42578125" style="375" customWidth="1"/>
    <col min="7172" max="7172" width="7.28515625" style="375" customWidth="1"/>
    <col min="7173" max="7173" width="6.5703125" style="375" customWidth="1"/>
    <col min="7174" max="7174" width="9.42578125" style="375" customWidth="1"/>
    <col min="7175" max="7175" width="8.85546875" style="375" customWidth="1"/>
    <col min="7176" max="7176" width="9.42578125" style="375" customWidth="1"/>
    <col min="7177" max="7177" width="8.85546875" style="375" customWidth="1"/>
    <col min="7178" max="7178" width="11.28515625" style="375" customWidth="1"/>
    <col min="7179" max="7179" width="10.85546875" style="375" customWidth="1"/>
    <col min="7180" max="7180" width="1.42578125" style="375" customWidth="1"/>
    <col min="7181" max="7424" width="9" style="375"/>
    <col min="7425" max="7425" width="5.85546875" style="375" customWidth="1"/>
    <col min="7426" max="7426" width="15.5703125" style="375" customWidth="1"/>
    <col min="7427" max="7427" width="35.42578125" style="375" customWidth="1"/>
    <col min="7428" max="7428" width="7.28515625" style="375" customWidth="1"/>
    <col min="7429" max="7429" width="6.5703125" style="375" customWidth="1"/>
    <col min="7430" max="7430" width="9.42578125" style="375" customWidth="1"/>
    <col min="7431" max="7431" width="8.85546875" style="375" customWidth="1"/>
    <col min="7432" max="7432" width="9.42578125" style="375" customWidth="1"/>
    <col min="7433" max="7433" width="8.85546875" style="375" customWidth="1"/>
    <col min="7434" max="7434" width="11.28515625" style="375" customWidth="1"/>
    <col min="7435" max="7435" width="10.85546875" style="375" customWidth="1"/>
    <col min="7436" max="7436" width="1.42578125" style="375" customWidth="1"/>
    <col min="7437" max="7680" width="9" style="375"/>
    <col min="7681" max="7681" width="5.85546875" style="375" customWidth="1"/>
    <col min="7682" max="7682" width="15.5703125" style="375" customWidth="1"/>
    <col min="7683" max="7683" width="35.42578125" style="375" customWidth="1"/>
    <col min="7684" max="7684" width="7.28515625" style="375" customWidth="1"/>
    <col min="7685" max="7685" width="6.5703125" style="375" customWidth="1"/>
    <col min="7686" max="7686" width="9.42578125" style="375" customWidth="1"/>
    <col min="7687" max="7687" width="8.85546875" style="375" customWidth="1"/>
    <col min="7688" max="7688" width="9.42578125" style="375" customWidth="1"/>
    <col min="7689" max="7689" width="8.85546875" style="375" customWidth="1"/>
    <col min="7690" max="7690" width="11.28515625" style="375" customWidth="1"/>
    <col min="7691" max="7691" width="10.85546875" style="375" customWidth="1"/>
    <col min="7692" max="7692" width="1.42578125" style="375" customWidth="1"/>
    <col min="7693" max="7936" width="9" style="375"/>
    <col min="7937" max="7937" width="5.85546875" style="375" customWidth="1"/>
    <col min="7938" max="7938" width="15.5703125" style="375" customWidth="1"/>
    <col min="7939" max="7939" width="35.42578125" style="375" customWidth="1"/>
    <col min="7940" max="7940" width="7.28515625" style="375" customWidth="1"/>
    <col min="7941" max="7941" width="6.5703125" style="375" customWidth="1"/>
    <col min="7942" max="7942" width="9.42578125" style="375" customWidth="1"/>
    <col min="7943" max="7943" width="8.85546875" style="375" customWidth="1"/>
    <col min="7944" max="7944" width="9.42578125" style="375" customWidth="1"/>
    <col min="7945" max="7945" width="8.85546875" style="375" customWidth="1"/>
    <col min="7946" max="7946" width="11.28515625" style="375" customWidth="1"/>
    <col min="7947" max="7947" width="10.85546875" style="375" customWidth="1"/>
    <col min="7948" max="7948" width="1.42578125" style="375" customWidth="1"/>
    <col min="7949" max="8192" width="9" style="375"/>
    <col min="8193" max="8193" width="5.85546875" style="375" customWidth="1"/>
    <col min="8194" max="8194" width="15.5703125" style="375" customWidth="1"/>
    <col min="8195" max="8195" width="35.42578125" style="375" customWidth="1"/>
    <col min="8196" max="8196" width="7.28515625" style="375" customWidth="1"/>
    <col min="8197" max="8197" width="6.5703125" style="375" customWidth="1"/>
    <col min="8198" max="8198" width="9.42578125" style="375" customWidth="1"/>
    <col min="8199" max="8199" width="8.85546875" style="375" customWidth="1"/>
    <col min="8200" max="8200" width="9.42578125" style="375" customWidth="1"/>
    <col min="8201" max="8201" width="8.85546875" style="375" customWidth="1"/>
    <col min="8202" max="8202" width="11.28515625" style="375" customWidth="1"/>
    <col min="8203" max="8203" width="10.85546875" style="375" customWidth="1"/>
    <col min="8204" max="8204" width="1.42578125" style="375" customWidth="1"/>
    <col min="8205" max="8448" width="9" style="375"/>
    <col min="8449" max="8449" width="5.85546875" style="375" customWidth="1"/>
    <col min="8450" max="8450" width="15.5703125" style="375" customWidth="1"/>
    <col min="8451" max="8451" width="35.42578125" style="375" customWidth="1"/>
    <col min="8452" max="8452" width="7.28515625" style="375" customWidth="1"/>
    <col min="8453" max="8453" width="6.5703125" style="375" customWidth="1"/>
    <col min="8454" max="8454" width="9.42578125" style="375" customWidth="1"/>
    <col min="8455" max="8455" width="8.85546875" style="375" customWidth="1"/>
    <col min="8456" max="8456" width="9.42578125" style="375" customWidth="1"/>
    <col min="8457" max="8457" width="8.85546875" style="375" customWidth="1"/>
    <col min="8458" max="8458" width="11.28515625" style="375" customWidth="1"/>
    <col min="8459" max="8459" width="10.85546875" style="375" customWidth="1"/>
    <col min="8460" max="8460" width="1.42578125" style="375" customWidth="1"/>
    <col min="8461" max="8704" width="9" style="375"/>
    <col min="8705" max="8705" width="5.85546875" style="375" customWidth="1"/>
    <col min="8706" max="8706" width="15.5703125" style="375" customWidth="1"/>
    <col min="8707" max="8707" width="35.42578125" style="375" customWidth="1"/>
    <col min="8708" max="8708" width="7.28515625" style="375" customWidth="1"/>
    <col min="8709" max="8709" width="6.5703125" style="375" customWidth="1"/>
    <col min="8710" max="8710" width="9.42578125" style="375" customWidth="1"/>
    <col min="8711" max="8711" width="8.85546875" style="375" customWidth="1"/>
    <col min="8712" max="8712" width="9.42578125" style="375" customWidth="1"/>
    <col min="8713" max="8713" width="8.85546875" style="375" customWidth="1"/>
    <col min="8714" max="8714" width="11.28515625" style="375" customWidth="1"/>
    <col min="8715" max="8715" width="10.85546875" style="375" customWidth="1"/>
    <col min="8716" max="8716" width="1.42578125" style="375" customWidth="1"/>
    <col min="8717" max="8960" width="9" style="375"/>
    <col min="8961" max="8961" width="5.85546875" style="375" customWidth="1"/>
    <col min="8962" max="8962" width="15.5703125" style="375" customWidth="1"/>
    <col min="8963" max="8963" width="35.42578125" style="375" customWidth="1"/>
    <col min="8964" max="8964" width="7.28515625" style="375" customWidth="1"/>
    <col min="8965" max="8965" width="6.5703125" style="375" customWidth="1"/>
    <col min="8966" max="8966" width="9.42578125" style="375" customWidth="1"/>
    <col min="8967" max="8967" width="8.85546875" style="375" customWidth="1"/>
    <col min="8968" max="8968" width="9.42578125" style="375" customWidth="1"/>
    <col min="8969" max="8969" width="8.85546875" style="375" customWidth="1"/>
    <col min="8970" max="8970" width="11.28515625" style="375" customWidth="1"/>
    <col min="8971" max="8971" width="10.85546875" style="375" customWidth="1"/>
    <col min="8972" max="8972" width="1.42578125" style="375" customWidth="1"/>
    <col min="8973" max="9216" width="9" style="375"/>
    <col min="9217" max="9217" width="5.85546875" style="375" customWidth="1"/>
    <col min="9218" max="9218" width="15.5703125" style="375" customWidth="1"/>
    <col min="9219" max="9219" width="35.42578125" style="375" customWidth="1"/>
    <col min="9220" max="9220" width="7.28515625" style="375" customWidth="1"/>
    <col min="9221" max="9221" width="6.5703125" style="375" customWidth="1"/>
    <col min="9222" max="9222" width="9.42578125" style="375" customWidth="1"/>
    <col min="9223" max="9223" width="8.85546875" style="375" customWidth="1"/>
    <col min="9224" max="9224" width="9.42578125" style="375" customWidth="1"/>
    <col min="9225" max="9225" width="8.85546875" style="375" customWidth="1"/>
    <col min="9226" max="9226" width="11.28515625" style="375" customWidth="1"/>
    <col min="9227" max="9227" width="10.85546875" style="375" customWidth="1"/>
    <col min="9228" max="9228" width="1.42578125" style="375" customWidth="1"/>
    <col min="9229" max="9472" width="9" style="375"/>
    <col min="9473" max="9473" width="5.85546875" style="375" customWidth="1"/>
    <col min="9474" max="9474" width="15.5703125" style="375" customWidth="1"/>
    <col min="9475" max="9475" width="35.42578125" style="375" customWidth="1"/>
    <col min="9476" max="9476" width="7.28515625" style="375" customWidth="1"/>
    <col min="9477" max="9477" width="6.5703125" style="375" customWidth="1"/>
    <col min="9478" max="9478" width="9.42578125" style="375" customWidth="1"/>
    <col min="9479" max="9479" width="8.85546875" style="375" customWidth="1"/>
    <col min="9480" max="9480" width="9.42578125" style="375" customWidth="1"/>
    <col min="9481" max="9481" width="8.85546875" style="375" customWidth="1"/>
    <col min="9482" max="9482" width="11.28515625" style="375" customWidth="1"/>
    <col min="9483" max="9483" width="10.85546875" style="375" customWidth="1"/>
    <col min="9484" max="9484" width="1.42578125" style="375" customWidth="1"/>
    <col min="9485" max="9728" width="9" style="375"/>
    <col min="9729" max="9729" width="5.85546875" style="375" customWidth="1"/>
    <col min="9730" max="9730" width="15.5703125" style="375" customWidth="1"/>
    <col min="9731" max="9731" width="35.42578125" style="375" customWidth="1"/>
    <col min="9732" max="9732" width="7.28515625" style="375" customWidth="1"/>
    <col min="9733" max="9733" width="6.5703125" style="375" customWidth="1"/>
    <col min="9734" max="9734" width="9.42578125" style="375" customWidth="1"/>
    <col min="9735" max="9735" width="8.85546875" style="375" customWidth="1"/>
    <col min="9736" max="9736" width="9.42578125" style="375" customWidth="1"/>
    <col min="9737" max="9737" width="8.85546875" style="375" customWidth="1"/>
    <col min="9738" max="9738" width="11.28515625" style="375" customWidth="1"/>
    <col min="9739" max="9739" width="10.85546875" style="375" customWidth="1"/>
    <col min="9740" max="9740" width="1.42578125" style="375" customWidth="1"/>
    <col min="9741" max="9984" width="9" style="375"/>
    <col min="9985" max="9985" width="5.85546875" style="375" customWidth="1"/>
    <col min="9986" max="9986" width="15.5703125" style="375" customWidth="1"/>
    <col min="9987" max="9987" width="35.42578125" style="375" customWidth="1"/>
    <col min="9988" max="9988" width="7.28515625" style="375" customWidth="1"/>
    <col min="9989" max="9989" width="6.5703125" style="375" customWidth="1"/>
    <col min="9990" max="9990" width="9.42578125" style="375" customWidth="1"/>
    <col min="9991" max="9991" width="8.85546875" style="375" customWidth="1"/>
    <col min="9992" max="9992" width="9.42578125" style="375" customWidth="1"/>
    <col min="9993" max="9993" width="8.85546875" style="375" customWidth="1"/>
    <col min="9994" max="9994" width="11.28515625" style="375" customWidth="1"/>
    <col min="9995" max="9995" width="10.85546875" style="375" customWidth="1"/>
    <col min="9996" max="9996" width="1.42578125" style="375" customWidth="1"/>
    <col min="9997" max="10240" width="9" style="375"/>
    <col min="10241" max="10241" width="5.85546875" style="375" customWidth="1"/>
    <col min="10242" max="10242" width="15.5703125" style="375" customWidth="1"/>
    <col min="10243" max="10243" width="35.42578125" style="375" customWidth="1"/>
    <col min="10244" max="10244" width="7.28515625" style="375" customWidth="1"/>
    <col min="10245" max="10245" width="6.5703125" style="375" customWidth="1"/>
    <col min="10246" max="10246" width="9.42578125" style="375" customWidth="1"/>
    <col min="10247" max="10247" width="8.85546875" style="375" customWidth="1"/>
    <col min="10248" max="10248" width="9.42578125" style="375" customWidth="1"/>
    <col min="10249" max="10249" width="8.85546875" style="375" customWidth="1"/>
    <col min="10250" max="10250" width="11.28515625" style="375" customWidth="1"/>
    <col min="10251" max="10251" width="10.85546875" style="375" customWidth="1"/>
    <col min="10252" max="10252" width="1.42578125" style="375" customWidth="1"/>
    <col min="10253" max="10496" width="9" style="375"/>
    <col min="10497" max="10497" width="5.85546875" style="375" customWidth="1"/>
    <col min="10498" max="10498" width="15.5703125" style="375" customWidth="1"/>
    <col min="10499" max="10499" width="35.42578125" style="375" customWidth="1"/>
    <col min="10500" max="10500" width="7.28515625" style="375" customWidth="1"/>
    <col min="10501" max="10501" width="6.5703125" style="375" customWidth="1"/>
    <col min="10502" max="10502" width="9.42578125" style="375" customWidth="1"/>
    <col min="10503" max="10503" width="8.85546875" style="375" customWidth="1"/>
    <col min="10504" max="10504" width="9.42578125" style="375" customWidth="1"/>
    <col min="10505" max="10505" width="8.85546875" style="375" customWidth="1"/>
    <col min="10506" max="10506" width="11.28515625" style="375" customWidth="1"/>
    <col min="10507" max="10507" width="10.85546875" style="375" customWidth="1"/>
    <col min="10508" max="10508" width="1.42578125" style="375" customWidth="1"/>
    <col min="10509" max="10752" width="9" style="375"/>
    <col min="10753" max="10753" width="5.85546875" style="375" customWidth="1"/>
    <col min="10754" max="10754" width="15.5703125" style="375" customWidth="1"/>
    <col min="10755" max="10755" width="35.42578125" style="375" customWidth="1"/>
    <col min="10756" max="10756" width="7.28515625" style="375" customWidth="1"/>
    <col min="10757" max="10757" width="6.5703125" style="375" customWidth="1"/>
    <col min="10758" max="10758" width="9.42578125" style="375" customWidth="1"/>
    <col min="10759" max="10759" width="8.85546875" style="375" customWidth="1"/>
    <col min="10760" max="10760" width="9.42578125" style="375" customWidth="1"/>
    <col min="10761" max="10761" width="8.85546875" style="375" customWidth="1"/>
    <col min="10762" max="10762" width="11.28515625" style="375" customWidth="1"/>
    <col min="10763" max="10763" width="10.85546875" style="375" customWidth="1"/>
    <col min="10764" max="10764" width="1.42578125" style="375" customWidth="1"/>
    <col min="10765" max="11008" width="9" style="375"/>
    <col min="11009" max="11009" width="5.85546875" style="375" customWidth="1"/>
    <col min="11010" max="11010" width="15.5703125" style="375" customWidth="1"/>
    <col min="11011" max="11011" width="35.42578125" style="375" customWidth="1"/>
    <col min="11012" max="11012" width="7.28515625" style="375" customWidth="1"/>
    <col min="11013" max="11013" width="6.5703125" style="375" customWidth="1"/>
    <col min="11014" max="11014" width="9.42578125" style="375" customWidth="1"/>
    <col min="11015" max="11015" width="8.85546875" style="375" customWidth="1"/>
    <col min="11016" max="11016" width="9.42578125" style="375" customWidth="1"/>
    <col min="11017" max="11017" width="8.85546875" style="375" customWidth="1"/>
    <col min="11018" max="11018" width="11.28515625" style="375" customWidth="1"/>
    <col min="11019" max="11019" width="10.85546875" style="375" customWidth="1"/>
    <col min="11020" max="11020" width="1.42578125" style="375" customWidth="1"/>
    <col min="11021" max="11264" width="9" style="375"/>
    <col min="11265" max="11265" width="5.85546875" style="375" customWidth="1"/>
    <col min="11266" max="11266" width="15.5703125" style="375" customWidth="1"/>
    <col min="11267" max="11267" width="35.42578125" style="375" customWidth="1"/>
    <col min="11268" max="11268" width="7.28515625" style="375" customWidth="1"/>
    <col min="11269" max="11269" width="6.5703125" style="375" customWidth="1"/>
    <col min="11270" max="11270" width="9.42578125" style="375" customWidth="1"/>
    <col min="11271" max="11271" width="8.85546875" style="375" customWidth="1"/>
    <col min="11272" max="11272" width="9.42578125" style="375" customWidth="1"/>
    <col min="11273" max="11273" width="8.85546875" style="375" customWidth="1"/>
    <col min="11274" max="11274" width="11.28515625" style="375" customWidth="1"/>
    <col min="11275" max="11275" width="10.85546875" style="375" customWidth="1"/>
    <col min="11276" max="11276" width="1.42578125" style="375" customWidth="1"/>
    <col min="11277" max="11520" width="9" style="375"/>
    <col min="11521" max="11521" width="5.85546875" style="375" customWidth="1"/>
    <col min="11522" max="11522" width="15.5703125" style="375" customWidth="1"/>
    <col min="11523" max="11523" width="35.42578125" style="375" customWidth="1"/>
    <col min="11524" max="11524" width="7.28515625" style="375" customWidth="1"/>
    <col min="11525" max="11525" width="6.5703125" style="375" customWidth="1"/>
    <col min="11526" max="11526" width="9.42578125" style="375" customWidth="1"/>
    <col min="11527" max="11527" width="8.85546875" style="375" customWidth="1"/>
    <col min="11528" max="11528" width="9.42578125" style="375" customWidth="1"/>
    <col min="11529" max="11529" width="8.85546875" style="375" customWidth="1"/>
    <col min="11530" max="11530" width="11.28515625" style="375" customWidth="1"/>
    <col min="11531" max="11531" width="10.85546875" style="375" customWidth="1"/>
    <col min="11532" max="11532" width="1.42578125" style="375" customWidth="1"/>
    <col min="11533" max="11776" width="9" style="375"/>
    <col min="11777" max="11777" width="5.85546875" style="375" customWidth="1"/>
    <col min="11778" max="11778" width="15.5703125" style="375" customWidth="1"/>
    <col min="11779" max="11779" width="35.42578125" style="375" customWidth="1"/>
    <col min="11780" max="11780" width="7.28515625" style="375" customWidth="1"/>
    <col min="11781" max="11781" width="6.5703125" style="375" customWidth="1"/>
    <col min="11782" max="11782" width="9.42578125" style="375" customWidth="1"/>
    <col min="11783" max="11783" width="8.85546875" style="375" customWidth="1"/>
    <col min="11784" max="11784" width="9.42578125" style="375" customWidth="1"/>
    <col min="11785" max="11785" width="8.85546875" style="375" customWidth="1"/>
    <col min="11786" max="11786" width="11.28515625" style="375" customWidth="1"/>
    <col min="11787" max="11787" width="10.85546875" style="375" customWidth="1"/>
    <col min="11788" max="11788" width="1.42578125" style="375" customWidth="1"/>
    <col min="11789" max="12032" width="9" style="375"/>
    <col min="12033" max="12033" width="5.85546875" style="375" customWidth="1"/>
    <col min="12034" max="12034" width="15.5703125" style="375" customWidth="1"/>
    <col min="12035" max="12035" width="35.42578125" style="375" customWidth="1"/>
    <col min="12036" max="12036" width="7.28515625" style="375" customWidth="1"/>
    <col min="12037" max="12037" width="6.5703125" style="375" customWidth="1"/>
    <col min="12038" max="12038" width="9.42578125" style="375" customWidth="1"/>
    <col min="12039" max="12039" width="8.85546875" style="375" customWidth="1"/>
    <col min="12040" max="12040" width="9.42578125" style="375" customWidth="1"/>
    <col min="12041" max="12041" width="8.85546875" style="375" customWidth="1"/>
    <col min="12042" max="12042" width="11.28515625" style="375" customWidth="1"/>
    <col min="12043" max="12043" width="10.85546875" style="375" customWidth="1"/>
    <col min="12044" max="12044" width="1.42578125" style="375" customWidth="1"/>
    <col min="12045" max="12288" width="9" style="375"/>
    <col min="12289" max="12289" width="5.85546875" style="375" customWidth="1"/>
    <col min="12290" max="12290" width="15.5703125" style="375" customWidth="1"/>
    <col min="12291" max="12291" width="35.42578125" style="375" customWidth="1"/>
    <col min="12292" max="12292" width="7.28515625" style="375" customWidth="1"/>
    <col min="12293" max="12293" width="6.5703125" style="375" customWidth="1"/>
    <col min="12294" max="12294" width="9.42578125" style="375" customWidth="1"/>
    <col min="12295" max="12295" width="8.85546875" style="375" customWidth="1"/>
    <col min="12296" max="12296" width="9.42578125" style="375" customWidth="1"/>
    <col min="12297" max="12297" width="8.85546875" style="375" customWidth="1"/>
    <col min="12298" max="12298" width="11.28515625" style="375" customWidth="1"/>
    <col min="12299" max="12299" width="10.85546875" style="375" customWidth="1"/>
    <col min="12300" max="12300" width="1.42578125" style="375" customWidth="1"/>
    <col min="12301" max="12544" width="9" style="375"/>
    <col min="12545" max="12545" width="5.85546875" style="375" customWidth="1"/>
    <col min="12546" max="12546" width="15.5703125" style="375" customWidth="1"/>
    <col min="12547" max="12547" width="35.42578125" style="375" customWidth="1"/>
    <col min="12548" max="12548" width="7.28515625" style="375" customWidth="1"/>
    <col min="12549" max="12549" width="6.5703125" style="375" customWidth="1"/>
    <col min="12550" max="12550" width="9.42578125" style="375" customWidth="1"/>
    <col min="12551" max="12551" width="8.85546875" style="375" customWidth="1"/>
    <col min="12552" max="12552" width="9.42578125" style="375" customWidth="1"/>
    <col min="12553" max="12553" width="8.85546875" style="375" customWidth="1"/>
    <col min="12554" max="12554" width="11.28515625" style="375" customWidth="1"/>
    <col min="12555" max="12555" width="10.85546875" style="375" customWidth="1"/>
    <col min="12556" max="12556" width="1.42578125" style="375" customWidth="1"/>
    <col min="12557" max="12800" width="9" style="375"/>
    <col min="12801" max="12801" width="5.85546875" style="375" customWidth="1"/>
    <col min="12802" max="12802" width="15.5703125" style="375" customWidth="1"/>
    <col min="12803" max="12803" width="35.42578125" style="375" customWidth="1"/>
    <col min="12804" max="12804" width="7.28515625" style="375" customWidth="1"/>
    <col min="12805" max="12805" width="6.5703125" style="375" customWidth="1"/>
    <col min="12806" max="12806" width="9.42578125" style="375" customWidth="1"/>
    <col min="12807" max="12807" width="8.85546875" style="375" customWidth="1"/>
    <col min="12808" max="12808" width="9.42578125" style="375" customWidth="1"/>
    <col min="12809" max="12809" width="8.85546875" style="375" customWidth="1"/>
    <col min="12810" max="12810" width="11.28515625" style="375" customWidth="1"/>
    <col min="12811" max="12811" width="10.85546875" style="375" customWidth="1"/>
    <col min="12812" max="12812" width="1.42578125" style="375" customWidth="1"/>
    <col min="12813" max="13056" width="9" style="375"/>
    <col min="13057" max="13057" width="5.85546875" style="375" customWidth="1"/>
    <col min="13058" max="13058" width="15.5703125" style="375" customWidth="1"/>
    <col min="13059" max="13059" width="35.42578125" style="375" customWidth="1"/>
    <col min="13060" max="13060" width="7.28515625" style="375" customWidth="1"/>
    <col min="13061" max="13061" width="6.5703125" style="375" customWidth="1"/>
    <col min="13062" max="13062" width="9.42578125" style="375" customWidth="1"/>
    <col min="13063" max="13063" width="8.85546875" style="375" customWidth="1"/>
    <col min="13064" max="13064" width="9.42578125" style="375" customWidth="1"/>
    <col min="13065" max="13065" width="8.85546875" style="375" customWidth="1"/>
    <col min="13066" max="13066" width="11.28515625" style="375" customWidth="1"/>
    <col min="13067" max="13067" width="10.85546875" style="375" customWidth="1"/>
    <col min="13068" max="13068" width="1.42578125" style="375" customWidth="1"/>
    <col min="13069" max="13312" width="9" style="375"/>
    <col min="13313" max="13313" width="5.85546875" style="375" customWidth="1"/>
    <col min="13314" max="13314" width="15.5703125" style="375" customWidth="1"/>
    <col min="13315" max="13315" width="35.42578125" style="375" customWidth="1"/>
    <col min="13316" max="13316" width="7.28515625" style="375" customWidth="1"/>
    <col min="13317" max="13317" width="6.5703125" style="375" customWidth="1"/>
    <col min="13318" max="13318" width="9.42578125" style="375" customWidth="1"/>
    <col min="13319" max="13319" width="8.85546875" style="375" customWidth="1"/>
    <col min="13320" max="13320" width="9.42578125" style="375" customWidth="1"/>
    <col min="13321" max="13321" width="8.85546875" style="375" customWidth="1"/>
    <col min="13322" max="13322" width="11.28515625" style="375" customWidth="1"/>
    <col min="13323" max="13323" width="10.85546875" style="375" customWidth="1"/>
    <col min="13324" max="13324" width="1.42578125" style="375" customWidth="1"/>
    <col min="13325" max="13568" width="9" style="375"/>
    <col min="13569" max="13569" width="5.85546875" style="375" customWidth="1"/>
    <col min="13570" max="13570" width="15.5703125" style="375" customWidth="1"/>
    <col min="13571" max="13571" width="35.42578125" style="375" customWidth="1"/>
    <col min="13572" max="13572" width="7.28515625" style="375" customWidth="1"/>
    <col min="13573" max="13573" width="6.5703125" style="375" customWidth="1"/>
    <col min="13574" max="13574" width="9.42578125" style="375" customWidth="1"/>
    <col min="13575" max="13575" width="8.85546875" style="375" customWidth="1"/>
    <col min="13576" max="13576" width="9.42578125" style="375" customWidth="1"/>
    <col min="13577" max="13577" width="8.85546875" style="375" customWidth="1"/>
    <col min="13578" max="13578" width="11.28515625" style="375" customWidth="1"/>
    <col min="13579" max="13579" width="10.85546875" style="375" customWidth="1"/>
    <col min="13580" max="13580" width="1.42578125" style="375" customWidth="1"/>
    <col min="13581" max="13824" width="9" style="375"/>
    <col min="13825" max="13825" width="5.85546875" style="375" customWidth="1"/>
    <col min="13826" max="13826" width="15.5703125" style="375" customWidth="1"/>
    <col min="13827" max="13827" width="35.42578125" style="375" customWidth="1"/>
    <col min="13828" max="13828" width="7.28515625" style="375" customWidth="1"/>
    <col min="13829" max="13829" width="6.5703125" style="375" customWidth="1"/>
    <col min="13830" max="13830" width="9.42578125" style="375" customWidth="1"/>
    <col min="13831" max="13831" width="8.85546875" style="375" customWidth="1"/>
    <col min="13832" max="13832" width="9.42578125" style="375" customWidth="1"/>
    <col min="13833" max="13833" width="8.85546875" style="375" customWidth="1"/>
    <col min="13834" max="13834" width="11.28515625" style="375" customWidth="1"/>
    <col min="13835" max="13835" width="10.85546875" style="375" customWidth="1"/>
    <col min="13836" max="13836" width="1.42578125" style="375" customWidth="1"/>
    <col min="13837" max="14080" width="9" style="375"/>
    <col min="14081" max="14081" width="5.85546875" style="375" customWidth="1"/>
    <col min="14082" max="14082" width="15.5703125" style="375" customWidth="1"/>
    <col min="14083" max="14083" width="35.42578125" style="375" customWidth="1"/>
    <col min="14084" max="14084" width="7.28515625" style="375" customWidth="1"/>
    <col min="14085" max="14085" width="6.5703125" style="375" customWidth="1"/>
    <col min="14086" max="14086" width="9.42578125" style="375" customWidth="1"/>
    <col min="14087" max="14087" width="8.85546875" style="375" customWidth="1"/>
    <col min="14088" max="14088" width="9.42578125" style="375" customWidth="1"/>
    <col min="14089" max="14089" width="8.85546875" style="375" customWidth="1"/>
    <col min="14090" max="14090" width="11.28515625" style="375" customWidth="1"/>
    <col min="14091" max="14091" width="10.85546875" style="375" customWidth="1"/>
    <col min="14092" max="14092" width="1.42578125" style="375" customWidth="1"/>
    <col min="14093" max="14336" width="9" style="375"/>
    <col min="14337" max="14337" width="5.85546875" style="375" customWidth="1"/>
    <col min="14338" max="14338" width="15.5703125" style="375" customWidth="1"/>
    <col min="14339" max="14339" width="35.42578125" style="375" customWidth="1"/>
    <col min="14340" max="14340" width="7.28515625" style="375" customWidth="1"/>
    <col min="14341" max="14341" width="6.5703125" style="375" customWidth="1"/>
    <col min="14342" max="14342" width="9.42578125" style="375" customWidth="1"/>
    <col min="14343" max="14343" width="8.85546875" style="375" customWidth="1"/>
    <col min="14344" max="14344" width="9.42578125" style="375" customWidth="1"/>
    <col min="14345" max="14345" width="8.85546875" style="375" customWidth="1"/>
    <col min="14346" max="14346" width="11.28515625" style="375" customWidth="1"/>
    <col min="14347" max="14347" width="10.85546875" style="375" customWidth="1"/>
    <col min="14348" max="14348" width="1.42578125" style="375" customWidth="1"/>
    <col min="14349" max="14592" width="9" style="375"/>
    <col min="14593" max="14593" width="5.85546875" style="375" customWidth="1"/>
    <col min="14594" max="14594" width="15.5703125" style="375" customWidth="1"/>
    <col min="14595" max="14595" width="35.42578125" style="375" customWidth="1"/>
    <col min="14596" max="14596" width="7.28515625" style="375" customWidth="1"/>
    <col min="14597" max="14597" width="6.5703125" style="375" customWidth="1"/>
    <col min="14598" max="14598" width="9.42578125" style="375" customWidth="1"/>
    <col min="14599" max="14599" width="8.85546875" style="375" customWidth="1"/>
    <col min="14600" max="14600" width="9.42578125" style="375" customWidth="1"/>
    <col min="14601" max="14601" width="8.85546875" style="375" customWidth="1"/>
    <col min="14602" max="14602" width="11.28515625" style="375" customWidth="1"/>
    <col min="14603" max="14603" width="10.85546875" style="375" customWidth="1"/>
    <col min="14604" max="14604" width="1.42578125" style="375" customWidth="1"/>
    <col min="14605" max="14848" width="9" style="375"/>
    <col min="14849" max="14849" width="5.85546875" style="375" customWidth="1"/>
    <col min="14850" max="14850" width="15.5703125" style="375" customWidth="1"/>
    <col min="14851" max="14851" width="35.42578125" style="375" customWidth="1"/>
    <col min="14852" max="14852" width="7.28515625" style="375" customWidth="1"/>
    <col min="14853" max="14853" width="6.5703125" style="375" customWidth="1"/>
    <col min="14854" max="14854" width="9.42578125" style="375" customWidth="1"/>
    <col min="14855" max="14855" width="8.85546875" style="375" customWidth="1"/>
    <col min="14856" max="14856" width="9.42578125" style="375" customWidth="1"/>
    <col min="14857" max="14857" width="8.85546875" style="375" customWidth="1"/>
    <col min="14858" max="14858" width="11.28515625" style="375" customWidth="1"/>
    <col min="14859" max="14859" width="10.85546875" style="375" customWidth="1"/>
    <col min="14860" max="14860" width="1.42578125" style="375" customWidth="1"/>
    <col min="14861" max="15104" width="9" style="375"/>
    <col min="15105" max="15105" width="5.85546875" style="375" customWidth="1"/>
    <col min="15106" max="15106" width="15.5703125" style="375" customWidth="1"/>
    <col min="15107" max="15107" width="35.42578125" style="375" customWidth="1"/>
    <col min="15108" max="15108" width="7.28515625" style="375" customWidth="1"/>
    <col min="15109" max="15109" width="6.5703125" style="375" customWidth="1"/>
    <col min="15110" max="15110" width="9.42578125" style="375" customWidth="1"/>
    <col min="15111" max="15111" width="8.85546875" style="375" customWidth="1"/>
    <col min="15112" max="15112" width="9.42578125" style="375" customWidth="1"/>
    <col min="15113" max="15113" width="8.85546875" style="375" customWidth="1"/>
    <col min="15114" max="15114" width="11.28515625" style="375" customWidth="1"/>
    <col min="15115" max="15115" width="10.85546875" style="375" customWidth="1"/>
    <col min="15116" max="15116" width="1.42578125" style="375" customWidth="1"/>
    <col min="15117" max="15360" width="9" style="375"/>
    <col min="15361" max="15361" width="5.85546875" style="375" customWidth="1"/>
    <col min="15362" max="15362" width="15.5703125" style="375" customWidth="1"/>
    <col min="15363" max="15363" width="35.42578125" style="375" customWidth="1"/>
    <col min="15364" max="15364" width="7.28515625" style="375" customWidth="1"/>
    <col min="15365" max="15365" width="6.5703125" style="375" customWidth="1"/>
    <col min="15366" max="15366" width="9.42578125" style="375" customWidth="1"/>
    <col min="15367" max="15367" width="8.85546875" style="375" customWidth="1"/>
    <col min="15368" max="15368" width="9.42578125" style="375" customWidth="1"/>
    <col min="15369" max="15369" width="8.85546875" style="375" customWidth="1"/>
    <col min="15370" max="15370" width="11.28515625" style="375" customWidth="1"/>
    <col min="15371" max="15371" width="10.85546875" style="375" customWidth="1"/>
    <col min="15372" max="15372" width="1.42578125" style="375" customWidth="1"/>
    <col min="15373" max="15616" width="9" style="375"/>
    <col min="15617" max="15617" width="5.85546875" style="375" customWidth="1"/>
    <col min="15618" max="15618" width="15.5703125" style="375" customWidth="1"/>
    <col min="15619" max="15619" width="35.42578125" style="375" customWidth="1"/>
    <col min="15620" max="15620" width="7.28515625" style="375" customWidth="1"/>
    <col min="15621" max="15621" width="6.5703125" style="375" customWidth="1"/>
    <col min="15622" max="15622" width="9.42578125" style="375" customWidth="1"/>
    <col min="15623" max="15623" width="8.85546875" style="375" customWidth="1"/>
    <col min="15624" max="15624" width="9.42578125" style="375" customWidth="1"/>
    <col min="15625" max="15625" width="8.85546875" style="375" customWidth="1"/>
    <col min="15626" max="15626" width="11.28515625" style="375" customWidth="1"/>
    <col min="15627" max="15627" width="10.85546875" style="375" customWidth="1"/>
    <col min="15628" max="15628" width="1.42578125" style="375" customWidth="1"/>
    <col min="15629" max="15872" width="9" style="375"/>
    <col min="15873" max="15873" width="5.85546875" style="375" customWidth="1"/>
    <col min="15874" max="15874" width="15.5703125" style="375" customWidth="1"/>
    <col min="15875" max="15875" width="35.42578125" style="375" customWidth="1"/>
    <col min="15876" max="15876" width="7.28515625" style="375" customWidth="1"/>
    <col min="15877" max="15877" width="6.5703125" style="375" customWidth="1"/>
    <col min="15878" max="15878" width="9.42578125" style="375" customWidth="1"/>
    <col min="15879" max="15879" width="8.85546875" style="375" customWidth="1"/>
    <col min="15880" max="15880" width="9.42578125" style="375" customWidth="1"/>
    <col min="15881" max="15881" width="8.85546875" style="375" customWidth="1"/>
    <col min="15882" max="15882" width="11.28515625" style="375" customWidth="1"/>
    <col min="15883" max="15883" width="10.85546875" style="375" customWidth="1"/>
    <col min="15884" max="15884" width="1.42578125" style="375" customWidth="1"/>
    <col min="15885" max="16128" width="9" style="375"/>
    <col min="16129" max="16129" width="5.85546875" style="375" customWidth="1"/>
    <col min="16130" max="16130" width="15.5703125" style="375" customWidth="1"/>
    <col min="16131" max="16131" width="35.42578125" style="375" customWidth="1"/>
    <col min="16132" max="16132" width="7.28515625" style="375" customWidth="1"/>
    <col min="16133" max="16133" width="6.5703125" style="375" customWidth="1"/>
    <col min="16134" max="16134" width="9.42578125" style="375" customWidth="1"/>
    <col min="16135" max="16135" width="8.85546875" style="375" customWidth="1"/>
    <col min="16136" max="16136" width="9.42578125" style="375" customWidth="1"/>
    <col min="16137" max="16137" width="8.85546875" style="375" customWidth="1"/>
    <col min="16138" max="16138" width="11.28515625" style="375" customWidth="1"/>
    <col min="16139" max="16139" width="10.85546875" style="375" customWidth="1"/>
    <col min="16140" max="16140" width="1.42578125" style="375" customWidth="1"/>
    <col min="16141" max="16384" width="9" style="375"/>
  </cols>
  <sheetData>
    <row r="1" spans="1:13" ht="24" x14ac:dyDescent="0.55000000000000004">
      <c r="K1" s="376" t="s">
        <v>282</v>
      </c>
    </row>
    <row r="2" spans="1:13" s="72" customFormat="1" x14ac:dyDescent="0.5">
      <c r="A2" s="312" t="str">
        <f>'[1]ปร.4 อาคาร'!A1</f>
        <v>ประมาณราคาค่าก่อสร้าง     ปรับปรุงอาคารอุตสาหกรรมเกษตร สาขาวิทยาศาสตร์และเทคโนโลยีการอาหาร</v>
      </c>
      <c r="B2" s="312"/>
      <c r="C2" s="312"/>
      <c r="D2" s="312"/>
      <c r="E2" s="128"/>
      <c r="F2" s="186"/>
      <c r="G2" s="70"/>
      <c r="H2" s="70"/>
      <c r="I2" s="70"/>
      <c r="J2" s="70"/>
      <c r="K2" s="71"/>
      <c r="L2" s="678"/>
      <c r="M2" s="313"/>
    </row>
    <row r="3" spans="1:13" s="72" customFormat="1" x14ac:dyDescent="0.5">
      <c r="A3" s="315" t="str">
        <f>'[1]ปร.4 อาคาร'!A2:D2</f>
        <v>สถานที่ก่อสร้าง มหาวิทยาลัยเทคโนโลยีราชมงคลตะวันออก ต.บางพระ อ.ศรีราชา จ.ชลบุรี</v>
      </c>
      <c r="B3" s="315"/>
      <c r="C3" s="315"/>
      <c r="D3" s="315"/>
      <c r="E3" s="377"/>
      <c r="F3" s="316" t="s">
        <v>4</v>
      </c>
      <c r="G3" s="75" t="str">
        <f>[1]ปร.6!C4</f>
        <v>RMUTTO-BP-21-2565</v>
      </c>
      <c r="H3" s="75"/>
      <c r="I3" s="75" t="s">
        <v>28</v>
      </c>
      <c r="J3" s="128"/>
      <c r="K3" s="378"/>
      <c r="L3" s="678"/>
      <c r="M3" s="317"/>
    </row>
    <row r="4" spans="1:13" s="72" customFormat="1" x14ac:dyDescent="0.5">
      <c r="A4" s="319" t="s">
        <v>372</v>
      </c>
      <c r="B4" s="319"/>
      <c r="C4" s="319"/>
      <c r="D4" s="319"/>
      <c r="E4" s="319"/>
      <c r="F4" s="320" t="s">
        <v>19</v>
      </c>
      <c r="G4" s="320"/>
      <c r="H4" s="645"/>
      <c r="I4" s="645"/>
      <c r="J4" s="320"/>
      <c r="K4" s="315"/>
      <c r="L4" s="678"/>
      <c r="M4" s="317"/>
    </row>
    <row r="5" spans="1:13" x14ac:dyDescent="0.5">
      <c r="A5" s="679" t="s">
        <v>9</v>
      </c>
      <c r="B5" s="681" t="s">
        <v>10</v>
      </c>
      <c r="C5" s="682"/>
      <c r="D5" s="679" t="s">
        <v>49</v>
      </c>
      <c r="E5" s="679" t="s">
        <v>50</v>
      </c>
      <c r="F5" s="685" t="s">
        <v>51</v>
      </c>
      <c r="G5" s="685"/>
      <c r="H5" s="685" t="s">
        <v>52</v>
      </c>
      <c r="I5" s="685"/>
      <c r="J5" s="686" t="s">
        <v>53</v>
      </c>
      <c r="K5" s="679" t="s">
        <v>12</v>
      </c>
      <c r="L5" s="678"/>
    </row>
    <row r="6" spans="1:13" x14ac:dyDescent="0.5">
      <c r="A6" s="680"/>
      <c r="B6" s="683"/>
      <c r="C6" s="684"/>
      <c r="D6" s="680"/>
      <c r="E6" s="680"/>
      <c r="F6" s="379" t="s">
        <v>54</v>
      </c>
      <c r="G6" s="379" t="s">
        <v>55</v>
      </c>
      <c r="H6" s="379" t="s">
        <v>54</v>
      </c>
      <c r="I6" s="379" t="s">
        <v>55</v>
      </c>
      <c r="J6" s="680"/>
      <c r="K6" s="680"/>
      <c r="L6" s="678"/>
    </row>
    <row r="7" spans="1:13" x14ac:dyDescent="0.5">
      <c r="A7" s="380"/>
      <c r="B7" s="381"/>
      <c r="C7" s="382"/>
      <c r="D7" s="380"/>
      <c r="E7" s="380"/>
      <c r="F7" s="383"/>
      <c r="G7" s="383"/>
      <c r="H7" s="383"/>
      <c r="I7" s="383"/>
      <c r="J7" s="380"/>
      <c r="K7" s="380"/>
      <c r="L7" s="678"/>
    </row>
    <row r="8" spans="1:13" s="390" customFormat="1" ht="24" x14ac:dyDescent="0.55000000000000004">
      <c r="A8" s="384"/>
      <c r="B8" s="385" t="s">
        <v>337</v>
      </c>
      <c r="C8" s="386"/>
      <c r="D8" s="387"/>
      <c r="E8" s="388"/>
      <c r="F8" s="384" t="s">
        <v>284</v>
      </c>
      <c r="G8" s="384" t="s">
        <v>284</v>
      </c>
      <c r="H8" s="384" t="s">
        <v>284</v>
      </c>
      <c r="I8" s="384" t="s">
        <v>284</v>
      </c>
      <c r="J8" s="384" t="s">
        <v>284</v>
      </c>
      <c r="K8" s="389"/>
      <c r="L8" s="678"/>
    </row>
    <row r="9" spans="1:13" x14ac:dyDescent="0.5">
      <c r="A9" s="391"/>
      <c r="B9" s="674" t="s">
        <v>338</v>
      </c>
      <c r="C9" s="675"/>
      <c r="D9" s="392">
        <v>0</v>
      </c>
      <c r="E9" s="393"/>
      <c r="F9" s="392"/>
      <c r="G9" s="392">
        <f>D9*F9</f>
        <v>0</v>
      </c>
      <c r="H9" s="392"/>
      <c r="I9" s="392">
        <f>D9*H9</f>
        <v>0</v>
      </c>
      <c r="J9" s="391">
        <f>I9+G9</f>
        <v>0</v>
      </c>
      <c r="K9" s="393"/>
      <c r="L9" s="678"/>
    </row>
    <row r="10" spans="1:13" x14ac:dyDescent="0.5">
      <c r="A10" s="391"/>
      <c r="B10" s="674"/>
      <c r="C10" s="675"/>
      <c r="D10" s="392">
        <v>0</v>
      </c>
      <c r="E10" s="393"/>
      <c r="F10" s="392"/>
      <c r="G10" s="392">
        <f>D10*F10</f>
        <v>0</v>
      </c>
      <c r="H10" s="392"/>
      <c r="I10" s="392">
        <f>D10*H10</f>
        <v>0</v>
      </c>
      <c r="J10" s="391">
        <f>I10+G10</f>
        <v>0</v>
      </c>
      <c r="K10" s="393"/>
      <c r="L10" s="678"/>
    </row>
    <row r="11" spans="1:13" x14ac:dyDescent="0.5">
      <c r="A11" s="391"/>
      <c r="B11" s="674"/>
      <c r="C11" s="675"/>
      <c r="D11" s="392">
        <v>0</v>
      </c>
      <c r="E11" s="393"/>
      <c r="F11" s="392"/>
      <c r="G11" s="392">
        <f>D11*F11</f>
        <v>0</v>
      </c>
      <c r="H11" s="392"/>
      <c r="I11" s="392">
        <f>D11*H11</f>
        <v>0</v>
      </c>
      <c r="J11" s="391">
        <f>I11+G11</f>
        <v>0</v>
      </c>
      <c r="K11" s="392">
        <f>J9+J10+J11</f>
        <v>0</v>
      </c>
      <c r="L11" s="678"/>
    </row>
    <row r="12" spans="1:13" x14ac:dyDescent="0.5">
      <c r="A12" s="391"/>
      <c r="B12" s="674"/>
      <c r="C12" s="675"/>
      <c r="D12" s="392">
        <v>0</v>
      </c>
      <c r="E12" s="393"/>
      <c r="F12" s="392"/>
      <c r="G12" s="392">
        <f>D12*F12</f>
        <v>0</v>
      </c>
      <c r="H12" s="392"/>
      <c r="I12" s="392">
        <f>D12*H12</f>
        <v>0</v>
      </c>
      <c r="J12" s="391">
        <f>I12+G12</f>
        <v>0</v>
      </c>
      <c r="K12" s="393"/>
      <c r="L12" s="678"/>
    </row>
    <row r="13" spans="1:13" x14ac:dyDescent="0.5">
      <c r="A13" s="391"/>
      <c r="B13" s="674"/>
      <c r="C13" s="675"/>
      <c r="D13" s="392">
        <v>0</v>
      </c>
      <c r="E13" s="393"/>
      <c r="F13" s="392"/>
      <c r="G13" s="392">
        <f>D13*F13</f>
        <v>0</v>
      </c>
      <c r="H13" s="392"/>
      <c r="I13" s="392">
        <f>D13*H13</f>
        <v>0</v>
      </c>
      <c r="J13" s="391">
        <f>I13+G13</f>
        <v>0</v>
      </c>
      <c r="K13" s="393"/>
      <c r="L13" s="678"/>
    </row>
    <row r="14" spans="1:13" x14ac:dyDescent="0.5">
      <c r="A14" s="391"/>
      <c r="B14" s="394"/>
      <c r="C14" s="395"/>
      <c r="D14" s="392"/>
      <c r="E14" s="393"/>
      <c r="F14" s="392"/>
      <c r="G14" s="392"/>
      <c r="H14" s="392"/>
      <c r="I14" s="392"/>
      <c r="J14" s="391"/>
      <c r="K14" s="393"/>
      <c r="L14" s="678"/>
    </row>
    <row r="15" spans="1:13" x14ac:dyDescent="0.5">
      <c r="A15" s="391"/>
      <c r="B15" s="394"/>
      <c r="C15" s="395"/>
      <c r="D15" s="392"/>
      <c r="E15" s="393"/>
      <c r="F15" s="396" t="s">
        <v>284</v>
      </c>
      <c r="G15" s="396" t="s">
        <v>284</v>
      </c>
      <c r="H15" s="396" t="s">
        <v>284</v>
      </c>
      <c r="I15" s="396" t="s">
        <v>284</v>
      </c>
      <c r="J15" s="391" t="s">
        <v>284</v>
      </c>
      <c r="K15" s="397"/>
      <c r="L15" s="678"/>
    </row>
    <row r="16" spans="1:13" x14ac:dyDescent="0.5">
      <c r="A16" s="391"/>
      <c r="B16" s="394"/>
      <c r="C16" s="395"/>
      <c r="D16" s="392"/>
      <c r="E16" s="393"/>
      <c r="F16" s="396" t="s">
        <v>284</v>
      </c>
      <c r="G16" s="396" t="s">
        <v>284</v>
      </c>
      <c r="H16" s="396" t="s">
        <v>284</v>
      </c>
      <c r="I16" s="396" t="s">
        <v>284</v>
      </c>
      <c r="J16" s="391" t="s">
        <v>284</v>
      </c>
      <c r="K16" s="397"/>
      <c r="L16" s="678"/>
    </row>
    <row r="17" spans="1:12" x14ac:dyDescent="0.5">
      <c r="A17" s="391"/>
      <c r="B17" s="394"/>
      <c r="C17" s="395"/>
      <c r="D17" s="392"/>
      <c r="E17" s="393"/>
      <c r="F17" s="396" t="s">
        <v>284</v>
      </c>
      <c r="G17" s="396" t="s">
        <v>284</v>
      </c>
      <c r="H17" s="396" t="s">
        <v>284</v>
      </c>
      <c r="I17" s="396" t="s">
        <v>284</v>
      </c>
      <c r="J17" s="391" t="s">
        <v>284</v>
      </c>
      <c r="K17" s="397"/>
      <c r="L17" s="678"/>
    </row>
    <row r="18" spans="1:12" x14ac:dyDescent="0.5">
      <c r="A18" s="391"/>
      <c r="B18" s="394"/>
      <c r="C18" s="395"/>
      <c r="D18" s="392"/>
      <c r="E18" s="393"/>
      <c r="F18" s="396" t="s">
        <v>284</v>
      </c>
      <c r="G18" s="396" t="s">
        <v>284</v>
      </c>
      <c r="H18" s="396" t="s">
        <v>284</v>
      </c>
      <c r="I18" s="396" t="s">
        <v>284</v>
      </c>
      <c r="J18" s="391" t="s">
        <v>284</v>
      </c>
      <c r="K18" s="397"/>
      <c r="L18" s="678"/>
    </row>
    <row r="19" spans="1:12" x14ac:dyDescent="0.5">
      <c r="A19" s="391"/>
      <c r="B19" s="394"/>
      <c r="C19" s="395"/>
      <c r="D19" s="392"/>
      <c r="E19" s="393"/>
      <c r="F19" s="396" t="s">
        <v>284</v>
      </c>
      <c r="G19" s="396" t="s">
        <v>284</v>
      </c>
      <c r="H19" s="396" t="s">
        <v>284</v>
      </c>
      <c r="I19" s="396" t="s">
        <v>284</v>
      </c>
      <c r="J19" s="391" t="s">
        <v>284</v>
      </c>
      <c r="K19" s="397"/>
      <c r="L19" s="678"/>
    </row>
    <row r="20" spans="1:12" x14ac:dyDescent="0.5">
      <c r="A20" s="391"/>
      <c r="B20" s="394"/>
      <c r="C20" s="395"/>
      <c r="D20" s="392"/>
      <c r="E20" s="393"/>
      <c r="F20" s="396" t="s">
        <v>284</v>
      </c>
      <c r="G20" s="396" t="s">
        <v>284</v>
      </c>
      <c r="H20" s="396" t="s">
        <v>284</v>
      </c>
      <c r="I20" s="396" t="s">
        <v>284</v>
      </c>
      <c r="J20" s="391" t="s">
        <v>284</v>
      </c>
      <c r="K20" s="397"/>
      <c r="L20" s="678"/>
    </row>
    <row r="21" spans="1:12" x14ac:dyDescent="0.5">
      <c r="A21" s="398"/>
      <c r="B21" s="399"/>
      <c r="C21" s="400"/>
      <c r="D21" s="401"/>
      <c r="E21" s="402"/>
      <c r="F21" s="403" t="s">
        <v>284</v>
      </c>
      <c r="G21" s="403" t="s">
        <v>284</v>
      </c>
      <c r="H21" s="403" t="s">
        <v>284</v>
      </c>
      <c r="I21" s="403" t="s">
        <v>284</v>
      </c>
      <c r="J21" s="398" t="s">
        <v>284</v>
      </c>
      <c r="K21" s="404"/>
      <c r="L21" s="678"/>
    </row>
    <row r="22" spans="1:12" x14ac:dyDescent="0.5">
      <c r="A22" s="405"/>
      <c r="B22" s="676" t="s">
        <v>339</v>
      </c>
      <c r="C22" s="677"/>
      <c r="D22" s="406"/>
      <c r="E22" s="407"/>
      <c r="F22" s="406" t="s">
        <v>340</v>
      </c>
      <c r="G22" s="406" t="s">
        <v>340</v>
      </c>
      <c r="H22" s="406" t="s">
        <v>340</v>
      </c>
      <c r="I22" s="406" t="s">
        <v>340</v>
      </c>
      <c r="J22" s="408">
        <f>SUM(J9:J14)</f>
        <v>0</v>
      </c>
      <c r="K22" s="409"/>
      <c r="L22" s="678"/>
    </row>
  </sheetData>
  <mergeCells count="16">
    <mergeCell ref="B22:C22"/>
    <mergeCell ref="L2:L22"/>
    <mergeCell ref="H4:I4"/>
    <mergeCell ref="A5:A6"/>
    <mergeCell ref="B5:C6"/>
    <mergeCell ref="D5:D6"/>
    <mergeCell ref="E5:E6"/>
    <mergeCell ref="F5:G5"/>
    <mergeCell ref="H5:I5"/>
    <mergeCell ref="J5:J6"/>
    <mergeCell ref="K5:K6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00DF-FDEC-4B8C-AB0D-B5385D038B15}">
  <sheetPr>
    <tabColor rgb="FF00B050"/>
  </sheetPr>
  <dimension ref="A1:AM46"/>
  <sheetViews>
    <sheetView tabSelected="1" view="pageBreakPreview" topLeftCell="A3" zoomScale="60" zoomScaleNormal="100" workbookViewId="0">
      <selection activeCell="V35" sqref="V35:AB35"/>
    </sheetView>
  </sheetViews>
  <sheetFormatPr defaultRowHeight="21" x14ac:dyDescent="0.45"/>
  <cols>
    <col min="1" max="1" width="10.28515625" style="412" customWidth="1"/>
    <col min="2" max="2" width="8.28515625" style="412" customWidth="1"/>
    <col min="3" max="3" width="1.7109375" style="412" customWidth="1"/>
    <col min="4" max="4" width="6.42578125" style="412" customWidth="1"/>
    <col min="5" max="5" width="1" style="412" customWidth="1"/>
    <col min="6" max="6" width="2.28515625" style="412" customWidth="1"/>
    <col min="7" max="7" width="1" style="412" customWidth="1"/>
    <col min="8" max="8" width="6.5703125" style="412" customWidth="1"/>
    <col min="9" max="9" width="1" style="412" customWidth="1"/>
    <col min="10" max="10" width="11.140625" style="412" customWidth="1"/>
    <col min="11" max="12" width="1.28515625" style="412" customWidth="1"/>
    <col min="13" max="13" width="11.42578125" style="412" customWidth="1"/>
    <col min="14" max="14" width="1" style="412" customWidth="1"/>
    <col min="15" max="15" width="11.7109375" style="412" customWidth="1"/>
    <col min="16" max="16" width="1" style="412" customWidth="1"/>
    <col min="17" max="17" width="2.140625" style="412" customWidth="1"/>
    <col min="18" max="18" width="12.140625" style="412" customWidth="1"/>
    <col min="19" max="19" width="3.28515625" style="412" customWidth="1"/>
    <col min="20" max="20" width="5" style="412" customWidth="1"/>
    <col min="21" max="21" width="10.5703125" style="412" customWidth="1"/>
    <col min="22" max="22" width="10.28515625" style="412" customWidth="1"/>
    <col min="23" max="23" width="9" style="412"/>
    <col min="24" max="24" width="21" style="412" bestFit="1" customWidth="1"/>
    <col min="25" max="25" width="4.42578125" style="412" customWidth="1"/>
    <col min="26" max="26" width="3.42578125" style="412" customWidth="1"/>
    <col min="27" max="27" width="2.140625" style="412" customWidth="1"/>
    <col min="28" max="28" width="7.140625" style="412" customWidth="1"/>
    <col min="29" max="29" width="3" style="412" customWidth="1"/>
    <col min="30" max="30" width="13" style="412" customWidth="1"/>
    <col min="31" max="31" width="2" style="412" customWidth="1"/>
    <col min="32" max="32" width="1.7109375" style="412" customWidth="1"/>
    <col min="33" max="33" width="12.140625" style="412" customWidth="1"/>
    <col min="34" max="34" width="3" style="412" customWidth="1"/>
    <col min="35" max="35" width="12.7109375" style="412" customWidth="1"/>
    <col min="36" max="36" width="1.7109375" style="412" customWidth="1"/>
    <col min="37" max="37" width="2.5703125" style="412" customWidth="1"/>
    <col min="38" max="256" width="9" style="412"/>
    <col min="257" max="257" width="10.28515625" style="412" customWidth="1"/>
    <col min="258" max="258" width="8.28515625" style="412" customWidth="1"/>
    <col min="259" max="259" width="1.7109375" style="412" customWidth="1"/>
    <col min="260" max="260" width="6.42578125" style="412" customWidth="1"/>
    <col min="261" max="261" width="1" style="412" customWidth="1"/>
    <col min="262" max="262" width="2.28515625" style="412" customWidth="1"/>
    <col min="263" max="263" width="1" style="412" customWidth="1"/>
    <col min="264" max="264" width="6.5703125" style="412" customWidth="1"/>
    <col min="265" max="265" width="1" style="412" customWidth="1"/>
    <col min="266" max="266" width="11.140625" style="412" customWidth="1"/>
    <col min="267" max="268" width="1.28515625" style="412" customWidth="1"/>
    <col min="269" max="269" width="11.42578125" style="412" customWidth="1"/>
    <col min="270" max="270" width="1" style="412" customWidth="1"/>
    <col min="271" max="271" width="11.7109375" style="412" customWidth="1"/>
    <col min="272" max="272" width="1" style="412" customWidth="1"/>
    <col min="273" max="273" width="2.140625" style="412" customWidth="1"/>
    <col min="274" max="274" width="12.140625" style="412" customWidth="1"/>
    <col min="275" max="275" width="3.28515625" style="412" customWidth="1"/>
    <col min="276" max="276" width="35.5703125" style="412" customWidth="1"/>
    <col min="277" max="277" width="10.5703125" style="412" customWidth="1"/>
    <col min="278" max="278" width="10.28515625" style="412" customWidth="1"/>
    <col min="279" max="279" width="9" style="412"/>
    <col min="280" max="280" width="21" style="412" bestFit="1" customWidth="1"/>
    <col min="281" max="281" width="4.42578125" style="412" customWidth="1"/>
    <col min="282" max="282" width="3.42578125" style="412" customWidth="1"/>
    <col min="283" max="283" width="2.140625" style="412" customWidth="1"/>
    <col min="284" max="284" width="7.140625" style="412" customWidth="1"/>
    <col min="285" max="285" width="3" style="412" customWidth="1"/>
    <col min="286" max="286" width="13" style="412" customWidth="1"/>
    <col min="287" max="287" width="2" style="412" customWidth="1"/>
    <col min="288" max="288" width="1.7109375" style="412" customWidth="1"/>
    <col min="289" max="289" width="12.140625" style="412" customWidth="1"/>
    <col min="290" max="290" width="3" style="412" customWidth="1"/>
    <col min="291" max="291" width="12.7109375" style="412" customWidth="1"/>
    <col min="292" max="292" width="1.7109375" style="412" customWidth="1"/>
    <col min="293" max="293" width="2.5703125" style="412" customWidth="1"/>
    <col min="294" max="512" width="9" style="412"/>
    <col min="513" max="513" width="10.28515625" style="412" customWidth="1"/>
    <col min="514" max="514" width="8.28515625" style="412" customWidth="1"/>
    <col min="515" max="515" width="1.7109375" style="412" customWidth="1"/>
    <col min="516" max="516" width="6.42578125" style="412" customWidth="1"/>
    <col min="517" max="517" width="1" style="412" customWidth="1"/>
    <col min="518" max="518" width="2.28515625" style="412" customWidth="1"/>
    <col min="519" max="519" width="1" style="412" customWidth="1"/>
    <col min="520" max="520" width="6.5703125" style="412" customWidth="1"/>
    <col min="521" max="521" width="1" style="412" customWidth="1"/>
    <col min="522" max="522" width="11.140625" style="412" customWidth="1"/>
    <col min="523" max="524" width="1.28515625" style="412" customWidth="1"/>
    <col min="525" max="525" width="11.42578125" style="412" customWidth="1"/>
    <col min="526" max="526" width="1" style="412" customWidth="1"/>
    <col min="527" max="527" width="11.7109375" style="412" customWidth="1"/>
    <col min="528" max="528" width="1" style="412" customWidth="1"/>
    <col min="529" max="529" width="2.140625" style="412" customWidth="1"/>
    <col min="530" max="530" width="12.140625" style="412" customWidth="1"/>
    <col min="531" max="531" width="3.28515625" style="412" customWidth="1"/>
    <col min="532" max="532" width="35.5703125" style="412" customWidth="1"/>
    <col min="533" max="533" width="10.5703125" style="412" customWidth="1"/>
    <col min="534" max="534" width="10.28515625" style="412" customWidth="1"/>
    <col min="535" max="535" width="9" style="412"/>
    <col min="536" max="536" width="21" style="412" bestFit="1" customWidth="1"/>
    <col min="537" max="537" width="4.42578125" style="412" customWidth="1"/>
    <col min="538" max="538" width="3.42578125" style="412" customWidth="1"/>
    <col min="539" max="539" width="2.140625" style="412" customWidth="1"/>
    <col min="540" max="540" width="7.140625" style="412" customWidth="1"/>
    <col min="541" max="541" width="3" style="412" customWidth="1"/>
    <col min="542" max="542" width="13" style="412" customWidth="1"/>
    <col min="543" max="543" width="2" style="412" customWidth="1"/>
    <col min="544" max="544" width="1.7109375" style="412" customWidth="1"/>
    <col min="545" max="545" width="12.140625" style="412" customWidth="1"/>
    <col min="546" max="546" width="3" style="412" customWidth="1"/>
    <col min="547" max="547" width="12.7109375" style="412" customWidth="1"/>
    <col min="548" max="548" width="1.7109375" style="412" customWidth="1"/>
    <col min="549" max="549" width="2.5703125" style="412" customWidth="1"/>
    <col min="550" max="768" width="9" style="412"/>
    <col min="769" max="769" width="10.28515625" style="412" customWidth="1"/>
    <col min="770" max="770" width="8.28515625" style="412" customWidth="1"/>
    <col min="771" max="771" width="1.7109375" style="412" customWidth="1"/>
    <col min="772" max="772" width="6.42578125" style="412" customWidth="1"/>
    <col min="773" max="773" width="1" style="412" customWidth="1"/>
    <col min="774" max="774" width="2.28515625" style="412" customWidth="1"/>
    <col min="775" max="775" width="1" style="412" customWidth="1"/>
    <col min="776" max="776" width="6.5703125" style="412" customWidth="1"/>
    <col min="777" max="777" width="1" style="412" customWidth="1"/>
    <col min="778" max="778" width="11.140625" style="412" customWidth="1"/>
    <col min="779" max="780" width="1.28515625" style="412" customWidth="1"/>
    <col min="781" max="781" width="11.42578125" style="412" customWidth="1"/>
    <col min="782" max="782" width="1" style="412" customWidth="1"/>
    <col min="783" max="783" width="11.7109375" style="412" customWidth="1"/>
    <col min="784" max="784" width="1" style="412" customWidth="1"/>
    <col min="785" max="785" width="2.140625" style="412" customWidth="1"/>
    <col min="786" max="786" width="12.140625" style="412" customWidth="1"/>
    <col min="787" max="787" width="3.28515625" style="412" customWidth="1"/>
    <col min="788" max="788" width="35.5703125" style="412" customWidth="1"/>
    <col min="789" max="789" width="10.5703125" style="412" customWidth="1"/>
    <col min="790" max="790" width="10.28515625" style="412" customWidth="1"/>
    <col min="791" max="791" width="9" style="412"/>
    <col min="792" max="792" width="21" style="412" bestFit="1" customWidth="1"/>
    <col min="793" max="793" width="4.42578125" style="412" customWidth="1"/>
    <col min="794" max="794" width="3.42578125" style="412" customWidth="1"/>
    <col min="795" max="795" width="2.140625" style="412" customWidth="1"/>
    <col min="796" max="796" width="7.140625" style="412" customWidth="1"/>
    <col min="797" max="797" width="3" style="412" customWidth="1"/>
    <col min="798" max="798" width="13" style="412" customWidth="1"/>
    <col min="799" max="799" width="2" style="412" customWidth="1"/>
    <col min="800" max="800" width="1.7109375" style="412" customWidth="1"/>
    <col min="801" max="801" width="12.140625" style="412" customWidth="1"/>
    <col min="802" max="802" width="3" style="412" customWidth="1"/>
    <col min="803" max="803" width="12.7109375" style="412" customWidth="1"/>
    <col min="804" max="804" width="1.7109375" style="412" customWidth="1"/>
    <col min="805" max="805" width="2.5703125" style="412" customWidth="1"/>
    <col min="806" max="1024" width="9" style="412"/>
    <col min="1025" max="1025" width="10.28515625" style="412" customWidth="1"/>
    <col min="1026" max="1026" width="8.28515625" style="412" customWidth="1"/>
    <col min="1027" max="1027" width="1.7109375" style="412" customWidth="1"/>
    <col min="1028" max="1028" width="6.42578125" style="412" customWidth="1"/>
    <col min="1029" max="1029" width="1" style="412" customWidth="1"/>
    <col min="1030" max="1030" width="2.28515625" style="412" customWidth="1"/>
    <col min="1031" max="1031" width="1" style="412" customWidth="1"/>
    <col min="1032" max="1032" width="6.5703125" style="412" customWidth="1"/>
    <col min="1033" max="1033" width="1" style="412" customWidth="1"/>
    <col min="1034" max="1034" width="11.140625" style="412" customWidth="1"/>
    <col min="1035" max="1036" width="1.28515625" style="412" customWidth="1"/>
    <col min="1037" max="1037" width="11.42578125" style="412" customWidth="1"/>
    <col min="1038" max="1038" width="1" style="412" customWidth="1"/>
    <col min="1039" max="1039" width="11.7109375" style="412" customWidth="1"/>
    <col min="1040" max="1040" width="1" style="412" customWidth="1"/>
    <col min="1041" max="1041" width="2.140625" style="412" customWidth="1"/>
    <col min="1042" max="1042" width="12.140625" style="412" customWidth="1"/>
    <col min="1043" max="1043" width="3.28515625" style="412" customWidth="1"/>
    <col min="1044" max="1044" width="35.5703125" style="412" customWidth="1"/>
    <col min="1045" max="1045" width="10.5703125" style="412" customWidth="1"/>
    <col min="1046" max="1046" width="10.28515625" style="412" customWidth="1"/>
    <col min="1047" max="1047" width="9" style="412"/>
    <col min="1048" max="1048" width="21" style="412" bestFit="1" customWidth="1"/>
    <col min="1049" max="1049" width="4.42578125" style="412" customWidth="1"/>
    <col min="1050" max="1050" width="3.42578125" style="412" customWidth="1"/>
    <col min="1051" max="1051" width="2.140625" style="412" customWidth="1"/>
    <col min="1052" max="1052" width="7.140625" style="412" customWidth="1"/>
    <col min="1053" max="1053" width="3" style="412" customWidth="1"/>
    <col min="1054" max="1054" width="13" style="412" customWidth="1"/>
    <col min="1055" max="1055" width="2" style="412" customWidth="1"/>
    <col min="1056" max="1056" width="1.7109375" style="412" customWidth="1"/>
    <col min="1057" max="1057" width="12.140625" style="412" customWidth="1"/>
    <col min="1058" max="1058" width="3" style="412" customWidth="1"/>
    <col min="1059" max="1059" width="12.7109375" style="412" customWidth="1"/>
    <col min="1060" max="1060" width="1.7109375" style="412" customWidth="1"/>
    <col min="1061" max="1061" width="2.5703125" style="412" customWidth="1"/>
    <col min="1062" max="1280" width="9" style="412"/>
    <col min="1281" max="1281" width="10.28515625" style="412" customWidth="1"/>
    <col min="1282" max="1282" width="8.28515625" style="412" customWidth="1"/>
    <col min="1283" max="1283" width="1.7109375" style="412" customWidth="1"/>
    <col min="1284" max="1284" width="6.42578125" style="412" customWidth="1"/>
    <col min="1285" max="1285" width="1" style="412" customWidth="1"/>
    <col min="1286" max="1286" width="2.28515625" style="412" customWidth="1"/>
    <col min="1287" max="1287" width="1" style="412" customWidth="1"/>
    <col min="1288" max="1288" width="6.5703125" style="412" customWidth="1"/>
    <col min="1289" max="1289" width="1" style="412" customWidth="1"/>
    <col min="1290" max="1290" width="11.140625" style="412" customWidth="1"/>
    <col min="1291" max="1292" width="1.28515625" style="412" customWidth="1"/>
    <col min="1293" max="1293" width="11.42578125" style="412" customWidth="1"/>
    <col min="1294" max="1294" width="1" style="412" customWidth="1"/>
    <col min="1295" max="1295" width="11.7109375" style="412" customWidth="1"/>
    <col min="1296" max="1296" width="1" style="412" customWidth="1"/>
    <col min="1297" max="1297" width="2.140625" style="412" customWidth="1"/>
    <col min="1298" max="1298" width="12.140625" style="412" customWidth="1"/>
    <col min="1299" max="1299" width="3.28515625" style="412" customWidth="1"/>
    <col min="1300" max="1300" width="35.5703125" style="412" customWidth="1"/>
    <col min="1301" max="1301" width="10.5703125" style="412" customWidth="1"/>
    <col min="1302" max="1302" width="10.28515625" style="412" customWidth="1"/>
    <col min="1303" max="1303" width="9" style="412"/>
    <col min="1304" max="1304" width="21" style="412" bestFit="1" customWidth="1"/>
    <col min="1305" max="1305" width="4.42578125" style="412" customWidth="1"/>
    <col min="1306" max="1306" width="3.42578125" style="412" customWidth="1"/>
    <col min="1307" max="1307" width="2.140625" style="412" customWidth="1"/>
    <col min="1308" max="1308" width="7.140625" style="412" customWidth="1"/>
    <col min="1309" max="1309" width="3" style="412" customWidth="1"/>
    <col min="1310" max="1310" width="13" style="412" customWidth="1"/>
    <col min="1311" max="1311" width="2" style="412" customWidth="1"/>
    <col min="1312" max="1312" width="1.7109375" style="412" customWidth="1"/>
    <col min="1313" max="1313" width="12.140625" style="412" customWidth="1"/>
    <col min="1314" max="1314" width="3" style="412" customWidth="1"/>
    <col min="1315" max="1315" width="12.7109375" style="412" customWidth="1"/>
    <col min="1316" max="1316" width="1.7109375" style="412" customWidth="1"/>
    <col min="1317" max="1317" width="2.5703125" style="412" customWidth="1"/>
    <col min="1318" max="1536" width="9" style="412"/>
    <col min="1537" max="1537" width="10.28515625" style="412" customWidth="1"/>
    <col min="1538" max="1538" width="8.28515625" style="412" customWidth="1"/>
    <col min="1539" max="1539" width="1.7109375" style="412" customWidth="1"/>
    <col min="1540" max="1540" width="6.42578125" style="412" customWidth="1"/>
    <col min="1541" max="1541" width="1" style="412" customWidth="1"/>
    <col min="1542" max="1542" width="2.28515625" style="412" customWidth="1"/>
    <col min="1543" max="1543" width="1" style="412" customWidth="1"/>
    <col min="1544" max="1544" width="6.5703125" style="412" customWidth="1"/>
    <col min="1545" max="1545" width="1" style="412" customWidth="1"/>
    <col min="1546" max="1546" width="11.140625" style="412" customWidth="1"/>
    <col min="1547" max="1548" width="1.28515625" style="412" customWidth="1"/>
    <col min="1549" max="1549" width="11.42578125" style="412" customWidth="1"/>
    <col min="1550" max="1550" width="1" style="412" customWidth="1"/>
    <col min="1551" max="1551" width="11.7109375" style="412" customWidth="1"/>
    <col min="1552" max="1552" width="1" style="412" customWidth="1"/>
    <col min="1553" max="1553" width="2.140625" style="412" customWidth="1"/>
    <col min="1554" max="1554" width="12.140625" style="412" customWidth="1"/>
    <col min="1555" max="1555" width="3.28515625" style="412" customWidth="1"/>
    <col min="1556" max="1556" width="35.5703125" style="412" customWidth="1"/>
    <col min="1557" max="1557" width="10.5703125" style="412" customWidth="1"/>
    <col min="1558" max="1558" width="10.28515625" style="412" customWidth="1"/>
    <col min="1559" max="1559" width="9" style="412"/>
    <col min="1560" max="1560" width="21" style="412" bestFit="1" customWidth="1"/>
    <col min="1561" max="1561" width="4.42578125" style="412" customWidth="1"/>
    <col min="1562" max="1562" width="3.42578125" style="412" customWidth="1"/>
    <col min="1563" max="1563" width="2.140625" style="412" customWidth="1"/>
    <col min="1564" max="1564" width="7.140625" style="412" customWidth="1"/>
    <col min="1565" max="1565" width="3" style="412" customWidth="1"/>
    <col min="1566" max="1566" width="13" style="412" customWidth="1"/>
    <col min="1567" max="1567" width="2" style="412" customWidth="1"/>
    <col min="1568" max="1568" width="1.7109375" style="412" customWidth="1"/>
    <col min="1569" max="1569" width="12.140625" style="412" customWidth="1"/>
    <col min="1570" max="1570" width="3" style="412" customWidth="1"/>
    <col min="1571" max="1571" width="12.7109375" style="412" customWidth="1"/>
    <col min="1572" max="1572" width="1.7109375" style="412" customWidth="1"/>
    <col min="1573" max="1573" width="2.5703125" style="412" customWidth="1"/>
    <col min="1574" max="1792" width="9" style="412"/>
    <col min="1793" max="1793" width="10.28515625" style="412" customWidth="1"/>
    <col min="1794" max="1794" width="8.28515625" style="412" customWidth="1"/>
    <col min="1795" max="1795" width="1.7109375" style="412" customWidth="1"/>
    <col min="1796" max="1796" width="6.42578125" style="412" customWidth="1"/>
    <col min="1797" max="1797" width="1" style="412" customWidth="1"/>
    <col min="1798" max="1798" width="2.28515625" style="412" customWidth="1"/>
    <col min="1799" max="1799" width="1" style="412" customWidth="1"/>
    <col min="1800" max="1800" width="6.5703125" style="412" customWidth="1"/>
    <col min="1801" max="1801" width="1" style="412" customWidth="1"/>
    <col min="1802" max="1802" width="11.140625" style="412" customWidth="1"/>
    <col min="1803" max="1804" width="1.28515625" style="412" customWidth="1"/>
    <col min="1805" max="1805" width="11.42578125" style="412" customWidth="1"/>
    <col min="1806" max="1806" width="1" style="412" customWidth="1"/>
    <col min="1807" max="1807" width="11.7109375" style="412" customWidth="1"/>
    <col min="1808" max="1808" width="1" style="412" customWidth="1"/>
    <col min="1809" max="1809" width="2.140625" style="412" customWidth="1"/>
    <col min="1810" max="1810" width="12.140625" style="412" customWidth="1"/>
    <col min="1811" max="1811" width="3.28515625" style="412" customWidth="1"/>
    <col min="1812" max="1812" width="35.5703125" style="412" customWidth="1"/>
    <col min="1813" max="1813" width="10.5703125" style="412" customWidth="1"/>
    <col min="1814" max="1814" width="10.28515625" style="412" customWidth="1"/>
    <col min="1815" max="1815" width="9" style="412"/>
    <col min="1816" max="1816" width="21" style="412" bestFit="1" customWidth="1"/>
    <col min="1817" max="1817" width="4.42578125" style="412" customWidth="1"/>
    <col min="1818" max="1818" width="3.42578125" style="412" customWidth="1"/>
    <col min="1819" max="1819" width="2.140625" style="412" customWidth="1"/>
    <col min="1820" max="1820" width="7.140625" style="412" customWidth="1"/>
    <col min="1821" max="1821" width="3" style="412" customWidth="1"/>
    <col min="1822" max="1822" width="13" style="412" customWidth="1"/>
    <col min="1823" max="1823" width="2" style="412" customWidth="1"/>
    <col min="1824" max="1824" width="1.7109375" style="412" customWidth="1"/>
    <col min="1825" max="1825" width="12.140625" style="412" customWidth="1"/>
    <col min="1826" max="1826" width="3" style="412" customWidth="1"/>
    <col min="1827" max="1827" width="12.7109375" style="412" customWidth="1"/>
    <col min="1828" max="1828" width="1.7109375" style="412" customWidth="1"/>
    <col min="1829" max="1829" width="2.5703125" style="412" customWidth="1"/>
    <col min="1830" max="2048" width="9" style="412"/>
    <col min="2049" max="2049" width="10.28515625" style="412" customWidth="1"/>
    <col min="2050" max="2050" width="8.28515625" style="412" customWidth="1"/>
    <col min="2051" max="2051" width="1.7109375" style="412" customWidth="1"/>
    <col min="2052" max="2052" width="6.42578125" style="412" customWidth="1"/>
    <col min="2053" max="2053" width="1" style="412" customWidth="1"/>
    <col min="2054" max="2054" width="2.28515625" style="412" customWidth="1"/>
    <col min="2055" max="2055" width="1" style="412" customWidth="1"/>
    <col min="2056" max="2056" width="6.5703125" style="412" customWidth="1"/>
    <col min="2057" max="2057" width="1" style="412" customWidth="1"/>
    <col min="2058" max="2058" width="11.140625" style="412" customWidth="1"/>
    <col min="2059" max="2060" width="1.28515625" style="412" customWidth="1"/>
    <col min="2061" max="2061" width="11.42578125" style="412" customWidth="1"/>
    <col min="2062" max="2062" width="1" style="412" customWidth="1"/>
    <col min="2063" max="2063" width="11.7109375" style="412" customWidth="1"/>
    <col min="2064" max="2064" width="1" style="412" customWidth="1"/>
    <col min="2065" max="2065" width="2.140625" style="412" customWidth="1"/>
    <col min="2066" max="2066" width="12.140625" style="412" customWidth="1"/>
    <col min="2067" max="2067" width="3.28515625" style="412" customWidth="1"/>
    <col min="2068" max="2068" width="35.5703125" style="412" customWidth="1"/>
    <col min="2069" max="2069" width="10.5703125" style="412" customWidth="1"/>
    <col min="2070" max="2070" width="10.28515625" style="412" customWidth="1"/>
    <col min="2071" max="2071" width="9" style="412"/>
    <col min="2072" max="2072" width="21" style="412" bestFit="1" customWidth="1"/>
    <col min="2073" max="2073" width="4.42578125" style="412" customWidth="1"/>
    <col min="2074" max="2074" width="3.42578125" style="412" customWidth="1"/>
    <col min="2075" max="2075" width="2.140625" style="412" customWidth="1"/>
    <col min="2076" max="2076" width="7.140625" style="412" customWidth="1"/>
    <col min="2077" max="2077" width="3" style="412" customWidth="1"/>
    <col min="2078" max="2078" width="13" style="412" customWidth="1"/>
    <col min="2079" max="2079" width="2" style="412" customWidth="1"/>
    <col min="2080" max="2080" width="1.7109375" style="412" customWidth="1"/>
    <col min="2081" max="2081" width="12.140625" style="412" customWidth="1"/>
    <col min="2082" max="2082" width="3" style="412" customWidth="1"/>
    <col min="2083" max="2083" width="12.7109375" style="412" customWidth="1"/>
    <col min="2084" max="2084" width="1.7109375" style="412" customWidth="1"/>
    <col min="2085" max="2085" width="2.5703125" style="412" customWidth="1"/>
    <col min="2086" max="2304" width="9" style="412"/>
    <col min="2305" max="2305" width="10.28515625" style="412" customWidth="1"/>
    <col min="2306" max="2306" width="8.28515625" style="412" customWidth="1"/>
    <col min="2307" max="2307" width="1.7109375" style="412" customWidth="1"/>
    <col min="2308" max="2308" width="6.42578125" style="412" customWidth="1"/>
    <col min="2309" max="2309" width="1" style="412" customWidth="1"/>
    <col min="2310" max="2310" width="2.28515625" style="412" customWidth="1"/>
    <col min="2311" max="2311" width="1" style="412" customWidth="1"/>
    <col min="2312" max="2312" width="6.5703125" style="412" customWidth="1"/>
    <col min="2313" max="2313" width="1" style="412" customWidth="1"/>
    <col min="2314" max="2314" width="11.140625" style="412" customWidth="1"/>
    <col min="2315" max="2316" width="1.28515625" style="412" customWidth="1"/>
    <col min="2317" max="2317" width="11.42578125" style="412" customWidth="1"/>
    <col min="2318" max="2318" width="1" style="412" customWidth="1"/>
    <col min="2319" max="2319" width="11.7109375" style="412" customWidth="1"/>
    <col min="2320" max="2320" width="1" style="412" customWidth="1"/>
    <col min="2321" max="2321" width="2.140625" style="412" customWidth="1"/>
    <col min="2322" max="2322" width="12.140625" style="412" customWidth="1"/>
    <col min="2323" max="2323" width="3.28515625" style="412" customWidth="1"/>
    <col min="2324" max="2324" width="35.5703125" style="412" customWidth="1"/>
    <col min="2325" max="2325" width="10.5703125" style="412" customWidth="1"/>
    <col min="2326" max="2326" width="10.28515625" style="412" customWidth="1"/>
    <col min="2327" max="2327" width="9" style="412"/>
    <col min="2328" max="2328" width="21" style="412" bestFit="1" customWidth="1"/>
    <col min="2329" max="2329" width="4.42578125" style="412" customWidth="1"/>
    <col min="2330" max="2330" width="3.42578125" style="412" customWidth="1"/>
    <col min="2331" max="2331" width="2.140625" style="412" customWidth="1"/>
    <col min="2332" max="2332" width="7.140625" style="412" customWidth="1"/>
    <col min="2333" max="2333" width="3" style="412" customWidth="1"/>
    <col min="2334" max="2334" width="13" style="412" customWidth="1"/>
    <col min="2335" max="2335" width="2" style="412" customWidth="1"/>
    <col min="2336" max="2336" width="1.7109375" style="412" customWidth="1"/>
    <col min="2337" max="2337" width="12.140625" style="412" customWidth="1"/>
    <col min="2338" max="2338" width="3" style="412" customWidth="1"/>
    <col min="2339" max="2339" width="12.7109375" style="412" customWidth="1"/>
    <col min="2340" max="2340" width="1.7109375" style="412" customWidth="1"/>
    <col min="2341" max="2341" width="2.5703125" style="412" customWidth="1"/>
    <col min="2342" max="2560" width="9" style="412"/>
    <col min="2561" max="2561" width="10.28515625" style="412" customWidth="1"/>
    <col min="2562" max="2562" width="8.28515625" style="412" customWidth="1"/>
    <col min="2563" max="2563" width="1.7109375" style="412" customWidth="1"/>
    <col min="2564" max="2564" width="6.42578125" style="412" customWidth="1"/>
    <col min="2565" max="2565" width="1" style="412" customWidth="1"/>
    <col min="2566" max="2566" width="2.28515625" style="412" customWidth="1"/>
    <col min="2567" max="2567" width="1" style="412" customWidth="1"/>
    <col min="2568" max="2568" width="6.5703125" style="412" customWidth="1"/>
    <col min="2569" max="2569" width="1" style="412" customWidth="1"/>
    <col min="2570" max="2570" width="11.140625" style="412" customWidth="1"/>
    <col min="2571" max="2572" width="1.28515625" style="412" customWidth="1"/>
    <col min="2573" max="2573" width="11.42578125" style="412" customWidth="1"/>
    <col min="2574" max="2574" width="1" style="412" customWidth="1"/>
    <col min="2575" max="2575" width="11.7109375" style="412" customWidth="1"/>
    <col min="2576" max="2576" width="1" style="412" customWidth="1"/>
    <col min="2577" max="2577" width="2.140625" style="412" customWidth="1"/>
    <col min="2578" max="2578" width="12.140625" style="412" customWidth="1"/>
    <col min="2579" max="2579" width="3.28515625" style="412" customWidth="1"/>
    <col min="2580" max="2580" width="35.5703125" style="412" customWidth="1"/>
    <col min="2581" max="2581" width="10.5703125" style="412" customWidth="1"/>
    <col min="2582" max="2582" width="10.28515625" style="412" customWidth="1"/>
    <col min="2583" max="2583" width="9" style="412"/>
    <col min="2584" max="2584" width="21" style="412" bestFit="1" customWidth="1"/>
    <col min="2585" max="2585" width="4.42578125" style="412" customWidth="1"/>
    <col min="2586" max="2586" width="3.42578125" style="412" customWidth="1"/>
    <col min="2587" max="2587" width="2.140625" style="412" customWidth="1"/>
    <col min="2588" max="2588" width="7.140625" style="412" customWidth="1"/>
    <col min="2589" max="2589" width="3" style="412" customWidth="1"/>
    <col min="2590" max="2590" width="13" style="412" customWidth="1"/>
    <col min="2591" max="2591" width="2" style="412" customWidth="1"/>
    <col min="2592" max="2592" width="1.7109375" style="412" customWidth="1"/>
    <col min="2593" max="2593" width="12.140625" style="412" customWidth="1"/>
    <col min="2594" max="2594" width="3" style="412" customWidth="1"/>
    <col min="2595" max="2595" width="12.7109375" style="412" customWidth="1"/>
    <col min="2596" max="2596" width="1.7109375" style="412" customWidth="1"/>
    <col min="2597" max="2597" width="2.5703125" style="412" customWidth="1"/>
    <col min="2598" max="2816" width="9" style="412"/>
    <col min="2817" max="2817" width="10.28515625" style="412" customWidth="1"/>
    <col min="2818" max="2818" width="8.28515625" style="412" customWidth="1"/>
    <col min="2819" max="2819" width="1.7109375" style="412" customWidth="1"/>
    <col min="2820" max="2820" width="6.42578125" style="412" customWidth="1"/>
    <col min="2821" max="2821" width="1" style="412" customWidth="1"/>
    <col min="2822" max="2822" width="2.28515625" style="412" customWidth="1"/>
    <col min="2823" max="2823" width="1" style="412" customWidth="1"/>
    <col min="2824" max="2824" width="6.5703125" style="412" customWidth="1"/>
    <col min="2825" max="2825" width="1" style="412" customWidth="1"/>
    <col min="2826" max="2826" width="11.140625" style="412" customWidth="1"/>
    <col min="2827" max="2828" width="1.28515625" style="412" customWidth="1"/>
    <col min="2829" max="2829" width="11.42578125" style="412" customWidth="1"/>
    <col min="2830" max="2830" width="1" style="412" customWidth="1"/>
    <col min="2831" max="2831" width="11.7109375" style="412" customWidth="1"/>
    <col min="2832" max="2832" width="1" style="412" customWidth="1"/>
    <col min="2833" max="2833" width="2.140625" style="412" customWidth="1"/>
    <col min="2834" max="2834" width="12.140625" style="412" customWidth="1"/>
    <col min="2835" max="2835" width="3.28515625" style="412" customWidth="1"/>
    <col min="2836" max="2836" width="35.5703125" style="412" customWidth="1"/>
    <col min="2837" max="2837" width="10.5703125" style="412" customWidth="1"/>
    <col min="2838" max="2838" width="10.28515625" style="412" customWidth="1"/>
    <col min="2839" max="2839" width="9" style="412"/>
    <col min="2840" max="2840" width="21" style="412" bestFit="1" customWidth="1"/>
    <col min="2841" max="2841" width="4.42578125" style="412" customWidth="1"/>
    <col min="2842" max="2842" width="3.42578125" style="412" customWidth="1"/>
    <col min="2843" max="2843" width="2.140625" style="412" customWidth="1"/>
    <col min="2844" max="2844" width="7.140625" style="412" customWidth="1"/>
    <col min="2845" max="2845" width="3" style="412" customWidth="1"/>
    <col min="2846" max="2846" width="13" style="412" customWidth="1"/>
    <col min="2847" max="2847" width="2" style="412" customWidth="1"/>
    <col min="2848" max="2848" width="1.7109375" style="412" customWidth="1"/>
    <col min="2849" max="2849" width="12.140625" style="412" customWidth="1"/>
    <col min="2850" max="2850" width="3" style="412" customWidth="1"/>
    <col min="2851" max="2851" width="12.7109375" style="412" customWidth="1"/>
    <col min="2852" max="2852" width="1.7109375" style="412" customWidth="1"/>
    <col min="2853" max="2853" width="2.5703125" style="412" customWidth="1"/>
    <col min="2854" max="3072" width="9" style="412"/>
    <col min="3073" max="3073" width="10.28515625" style="412" customWidth="1"/>
    <col min="3074" max="3074" width="8.28515625" style="412" customWidth="1"/>
    <col min="3075" max="3075" width="1.7109375" style="412" customWidth="1"/>
    <col min="3076" max="3076" width="6.42578125" style="412" customWidth="1"/>
    <col min="3077" max="3077" width="1" style="412" customWidth="1"/>
    <col min="3078" max="3078" width="2.28515625" style="412" customWidth="1"/>
    <col min="3079" max="3079" width="1" style="412" customWidth="1"/>
    <col min="3080" max="3080" width="6.5703125" style="412" customWidth="1"/>
    <col min="3081" max="3081" width="1" style="412" customWidth="1"/>
    <col min="3082" max="3082" width="11.140625" style="412" customWidth="1"/>
    <col min="3083" max="3084" width="1.28515625" style="412" customWidth="1"/>
    <col min="3085" max="3085" width="11.42578125" style="412" customWidth="1"/>
    <col min="3086" max="3086" width="1" style="412" customWidth="1"/>
    <col min="3087" max="3087" width="11.7109375" style="412" customWidth="1"/>
    <col min="3088" max="3088" width="1" style="412" customWidth="1"/>
    <col min="3089" max="3089" width="2.140625" style="412" customWidth="1"/>
    <col min="3090" max="3090" width="12.140625" style="412" customWidth="1"/>
    <col min="3091" max="3091" width="3.28515625" style="412" customWidth="1"/>
    <col min="3092" max="3092" width="35.5703125" style="412" customWidth="1"/>
    <col min="3093" max="3093" width="10.5703125" style="412" customWidth="1"/>
    <col min="3094" max="3094" width="10.28515625" style="412" customWidth="1"/>
    <col min="3095" max="3095" width="9" style="412"/>
    <col min="3096" max="3096" width="21" style="412" bestFit="1" customWidth="1"/>
    <col min="3097" max="3097" width="4.42578125" style="412" customWidth="1"/>
    <col min="3098" max="3098" width="3.42578125" style="412" customWidth="1"/>
    <col min="3099" max="3099" width="2.140625" style="412" customWidth="1"/>
    <col min="3100" max="3100" width="7.140625" style="412" customWidth="1"/>
    <col min="3101" max="3101" width="3" style="412" customWidth="1"/>
    <col min="3102" max="3102" width="13" style="412" customWidth="1"/>
    <col min="3103" max="3103" width="2" style="412" customWidth="1"/>
    <col min="3104" max="3104" width="1.7109375" style="412" customWidth="1"/>
    <col min="3105" max="3105" width="12.140625" style="412" customWidth="1"/>
    <col min="3106" max="3106" width="3" style="412" customWidth="1"/>
    <col min="3107" max="3107" width="12.7109375" style="412" customWidth="1"/>
    <col min="3108" max="3108" width="1.7109375" style="412" customWidth="1"/>
    <col min="3109" max="3109" width="2.5703125" style="412" customWidth="1"/>
    <col min="3110" max="3328" width="9" style="412"/>
    <col min="3329" max="3329" width="10.28515625" style="412" customWidth="1"/>
    <col min="3330" max="3330" width="8.28515625" style="412" customWidth="1"/>
    <col min="3331" max="3331" width="1.7109375" style="412" customWidth="1"/>
    <col min="3332" max="3332" width="6.42578125" style="412" customWidth="1"/>
    <col min="3333" max="3333" width="1" style="412" customWidth="1"/>
    <col min="3334" max="3334" width="2.28515625" style="412" customWidth="1"/>
    <col min="3335" max="3335" width="1" style="412" customWidth="1"/>
    <col min="3336" max="3336" width="6.5703125" style="412" customWidth="1"/>
    <col min="3337" max="3337" width="1" style="412" customWidth="1"/>
    <col min="3338" max="3338" width="11.140625" style="412" customWidth="1"/>
    <col min="3339" max="3340" width="1.28515625" style="412" customWidth="1"/>
    <col min="3341" max="3341" width="11.42578125" style="412" customWidth="1"/>
    <col min="3342" max="3342" width="1" style="412" customWidth="1"/>
    <col min="3343" max="3343" width="11.7109375" style="412" customWidth="1"/>
    <col min="3344" max="3344" width="1" style="412" customWidth="1"/>
    <col min="3345" max="3345" width="2.140625" style="412" customWidth="1"/>
    <col min="3346" max="3346" width="12.140625" style="412" customWidth="1"/>
    <col min="3347" max="3347" width="3.28515625" style="412" customWidth="1"/>
    <col min="3348" max="3348" width="35.5703125" style="412" customWidth="1"/>
    <col min="3349" max="3349" width="10.5703125" style="412" customWidth="1"/>
    <col min="3350" max="3350" width="10.28515625" style="412" customWidth="1"/>
    <col min="3351" max="3351" width="9" style="412"/>
    <col min="3352" max="3352" width="21" style="412" bestFit="1" customWidth="1"/>
    <col min="3353" max="3353" width="4.42578125" style="412" customWidth="1"/>
    <col min="3354" max="3354" width="3.42578125" style="412" customWidth="1"/>
    <col min="3355" max="3355" width="2.140625" style="412" customWidth="1"/>
    <col min="3356" max="3356" width="7.140625" style="412" customWidth="1"/>
    <col min="3357" max="3357" width="3" style="412" customWidth="1"/>
    <col min="3358" max="3358" width="13" style="412" customWidth="1"/>
    <col min="3359" max="3359" width="2" style="412" customWidth="1"/>
    <col min="3360" max="3360" width="1.7109375" style="412" customWidth="1"/>
    <col min="3361" max="3361" width="12.140625" style="412" customWidth="1"/>
    <col min="3362" max="3362" width="3" style="412" customWidth="1"/>
    <col min="3363" max="3363" width="12.7109375" style="412" customWidth="1"/>
    <col min="3364" max="3364" width="1.7109375" style="412" customWidth="1"/>
    <col min="3365" max="3365" width="2.5703125" style="412" customWidth="1"/>
    <col min="3366" max="3584" width="9" style="412"/>
    <col min="3585" max="3585" width="10.28515625" style="412" customWidth="1"/>
    <col min="3586" max="3586" width="8.28515625" style="412" customWidth="1"/>
    <col min="3587" max="3587" width="1.7109375" style="412" customWidth="1"/>
    <col min="3588" max="3588" width="6.42578125" style="412" customWidth="1"/>
    <col min="3589" max="3589" width="1" style="412" customWidth="1"/>
    <col min="3590" max="3590" width="2.28515625" style="412" customWidth="1"/>
    <col min="3591" max="3591" width="1" style="412" customWidth="1"/>
    <col min="3592" max="3592" width="6.5703125" style="412" customWidth="1"/>
    <col min="3593" max="3593" width="1" style="412" customWidth="1"/>
    <col min="3594" max="3594" width="11.140625" style="412" customWidth="1"/>
    <col min="3595" max="3596" width="1.28515625" style="412" customWidth="1"/>
    <col min="3597" max="3597" width="11.42578125" style="412" customWidth="1"/>
    <col min="3598" max="3598" width="1" style="412" customWidth="1"/>
    <col min="3599" max="3599" width="11.7109375" style="412" customWidth="1"/>
    <col min="3600" max="3600" width="1" style="412" customWidth="1"/>
    <col min="3601" max="3601" width="2.140625" style="412" customWidth="1"/>
    <col min="3602" max="3602" width="12.140625" style="412" customWidth="1"/>
    <col min="3603" max="3603" width="3.28515625" style="412" customWidth="1"/>
    <col min="3604" max="3604" width="35.5703125" style="412" customWidth="1"/>
    <col min="3605" max="3605" width="10.5703125" style="412" customWidth="1"/>
    <col min="3606" max="3606" width="10.28515625" style="412" customWidth="1"/>
    <col min="3607" max="3607" width="9" style="412"/>
    <col min="3608" max="3608" width="21" style="412" bestFit="1" customWidth="1"/>
    <col min="3609" max="3609" width="4.42578125" style="412" customWidth="1"/>
    <col min="3610" max="3610" width="3.42578125" style="412" customWidth="1"/>
    <col min="3611" max="3611" width="2.140625" style="412" customWidth="1"/>
    <col min="3612" max="3612" width="7.140625" style="412" customWidth="1"/>
    <col min="3613" max="3613" width="3" style="412" customWidth="1"/>
    <col min="3614" max="3614" width="13" style="412" customWidth="1"/>
    <col min="3615" max="3615" width="2" style="412" customWidth="1"/>
    <col min="3616" max="3616" width="1.7109375" style="412" customWidth="1"/>
    <col min="3617" max="3617" width="12.140625" style="412" customWidth="1"/>
    <col min="3618" max="3618" width="3" style="412" customWidth="1"/>
    <col min="3619" max="3619" width="12.7109375" style="412" customWidth="1"/>
    <col min="3620" max="3620" width="1.7109375" style="412" customWidth="1"/>
    <col min="3621" max="3621" width="2.5703125" style="412" customWidth="1"/>
    <col min="3622" max="3840" width="9" style="412"/>
    <col min="3841" max="3841" width="10.28515625" style="412" customWidth="1"/>
    <col min="3842" max="3842" width="8.28515625" style="412" customWidth="1"/>
    <col min="3843" max="3843" width="1.7109375" style="412" customWidth="1"/>
    <col min="3844" max="3844" width="6.42578125" style="412" customWidth="1"/>
    <col min="3845" max="3845" width="1" style="412" customWidth="1"/>
    <col min="3846" max="3846" width="2.28515625" style="412" customWidth="1"/>
    <col min="3847" max="3847" width="1" style="412" customWidth="1"/>
    <col min="3848" max="3848" width="6.5703125" style="412" customWidth="1"/>
    <col min="3849" max="3849" width="1" style="412" customWidth="1"/>
    <col min="3850" max="3850" width="11.140625" style="412" customWidth="1"/>
    <col min="3851" max="3852" width="1.28515625" style="412" customWidth="1"/>
    <col min="3853" max="3853" width="11.42578125" style="412" customWidth="1"/>
    <col min="3854" max="3854" width="1" style="412" customWidth="1"/>
    <col min="3855" max="3855" width="11.7109375" style="412" customWidth="1"/>
    <col min="3856" max="3856" width="1" style="412" customWidth="1"/>
    <col min="3857" max="3857" width="2.140625" style="412" customWidth="1"/>
    <col min="3858" max="3858" width="12.140625" style="412" customWidth="1"/>
    <col min="3859" max="3859" width="3.28515625" style="412" customWidth="1"/>
    <col min="3860" max="3860" width="35.5703125" style="412" customWidth="1"/>
    <col min="3861" max="3861" width="10.5703125" style="412" customWidth="1"/>
    <col min="3862" max="3862" width="10.28515625" style="412" customWidth="1"/>
    <col min="3863" max="3863" width="9" style="412"/>
    <col min="3864" max="3864" width="21" style="412" bestFit="1" customWidth="1"/>
    <col min="3865" max="3865" width="4.42578125" style="412" customWidth="1"/>
    <col min="3866" max="3866" width="3.42578125" style="412" customWidth="1"/>
    <col min="3867" max="3867" width="2.140625" style="412" customWidth="1"/>
    <col min="3868" max="3868" width="7.140625" style="412" customWidth="1"/>
    <col min="3869" max="3869" width="3" style="412" customWidth="1"/>
    <col min="3870" max="3870" width="13" style="412" customWidth="1"/>
    <col min="3871" max="3871" width="2" style="412" customWidth="1"/>
    <col min="3872" max="3872" width="1.7109375" style="412" customWidth="1"/>
    <col min="3873" max="3873" width="12.140625" style="412" customWidth="1"/>
    <col min="3874" max="3874" width="3" style="412" customWidth="1"/>
    <col min="3875" max="3875" width="12.7109375" style="412" customWidth="1"/>
    <col min="3876" max="3876" width="1.7109375" style="412" customWidth="1"/>
    <col min="3877" max="3877" width="2.5703125" style="412" customWidth="1"/>
    <col min="3878" max="4096" width="9" style="412"/>
    <col min="4097" max="4097" width="10.28515625" style="412" customWidth="1"/>
    <col min="4098" max="4098" width="8.28515625" style="412" customWidth="1"/>
    <col min="4099" max="4099" width="1.7109375" style="412" customWidth="1"/>
    <col min="4100" max="4100" width="6.42578125" style="412" customWidth="1"/>
    <col min="4101" max="4101" width="1" style="412" customWidth="1"/>
    <col min="4102" max="4102" width="2.28515625" style="412" customWidth="1"/>
    <col min="4103" max="4103" width="1" style="412" customWidth="1"/>
    <col min="4104" max="4104" width="6.5703125" style="412" customWidth="1"/>
    <col min="4105" max="4105" width="1" style="412" customWidth="1"/>
    <col min="4106" max="4106" width="11.140625" style="412" customWidth="1"/>
    <col min="4107" max="4108" width="1.28515625" style="412" customWidth="1"/>
    <col min="4109" max="4109" width="11.42578125" style="412" customWidth="1"/>
    <col min="4110" max="4110" width="1" style="412" customWidth="1"/>
    <col min="4111" max="4111" width="11.7109375" style="412" customWidth="1"/>
    <col min="4112" max="4112" width="1" style="412" customWidth="1"/>
    <col min="4113" max="4113" width="2.140625" style="412" customWidth="1"/>
    <col min="4114" max="4114" width="12.140625" style="412" customWidth="1"/>
    <col min="4115" max="4115" width="3.28515625" style="412" customWidth="1"/>
    <col min="4116" max="4116" width="35.5703125" style="412" customWidth="1"/>
    <col min="4117" max="4117" width="10.5703125" style="412" customWidth="1"/>
    <col min="4118" max="4118" width="10.28515625" style="412" customWidth="1"/>
    <col min="4119" max="4119" width="9" style="412"/>
    <col min="4120" max="4120" width="21" style="412" bestFit="1" customWidth="1"/>
    <col min="4121" max="4121" width="4.42578125" style="412" customWidth="1"/>
    <col min="4122" max="4122" width="3.42578125" style="412" customWidth="1"/>
    <col min="4123" max="4123" width="2.140625" style="412" customWidth="1"/>
    <col min="4124" max="4124" width="7.140625" style="412" customWidth="1"/>
    <col min="4125" max="4125" width="3" style="412" customWidth="1"/>
    <col min="4126" max="4126" width="13" style="412" customWidth="1"/>
    <col min="4127" max="4127" width="2" style="412" customWidth="1"/>
    <col min="4128" max="4128" width="1.7109375" style="412" customWidth="1"/>
    <col min="4129" max="4129" width="12.140625" style="412" customWidth="1"/>
    <col min="4130" max="4130" width="3" style="412" customWidth="1"/>
    <col min="4131" max="4131" width="12.7109375" style="412" customWidth="1"/>
    <col min="4132" max="4132" width="1.7109375" style="412" customWidth="1"/>
    <col min="4133" max="4133" width="2.5703125" style="412" customWidth="1"/>
    <col min="4134" max="4352" width="9" style="412"/>
    <col min="4353" max="4353" width="10.28515625" style="412" customWidth="1"/>
    <col min="4354" max="4354" width="8.28515625" style="412" customWidth="1"/>
    <col min="4355" max="4355" width="1.7109375" style="412" customWidth="1"/>
    <col min="4356" max="4356" width="6.42578125" style="412" customWidth="1"/>
    <col min="4357" max="4357" width="1" style="412" customWidth="1"/>
    <col min="4358" max="4358" width="2.28515625" style="412" customWidth="1"/>
    <col min="4359" max="4359" width="1" style="412" customWidth="1"/>
    <col min="4360" max="4360" width="6.5703125" style="412" customWidth="1"/>
    <col min="4361" max="4361" width="1" style="412" customWidth="1"/>
    <col min="4362" max="4362" width="11.140625" style="412" customWidth="1"/>
    <col min="4363" max="4364" width="1.28515625" style="412" customWidth="1"/>
    <col min="4365" max="4365" width="11.42578125" style="412" customWidth="1"/>
    <col min="4366" max="4366" width="1" style="412" customWidth="1"/>
    <col min="4367" max="4367" width="11.7109375" style="412" customWidth="1"/>
    <col min="4368" max="4368" width="1" style="412" customWidth="1"/>
    <col min="4369" max="4369" width="2.140625" style="412" customWidth="1"/>
    <col min="4370" max="4370" width="12.140625" style="412" customWidth="1"/>
    <col min="4371" max="4371" width="3.28515625" style="412" customWidth="1"/>
    <col min="4372" max="4372" width="35.5703125" style="412" customWidth="1"/>
    <col min="4373" max="4373" width="10.5703125" style="412" customWidth="1"/>
    <col min="4374" max="4374" width="10.28515625" style="412" customWidth="1"/>
    <col min="4375" max="4375" width="9" style="412"/>
    <col min="4376" max="4376" width="21" style="412" bestFit="1" customWidth="1"/>
    <col min="4377" max="4377" width="4.42578125" style="412" customWidth="1"/>
    <col min="4378" max="4378" width="3.42578125" style="412" customWidth="1"/>
    <col min="4379" max="4379" width="2.140625" style="412" customWidth="1"/>
    <col min="4380" max="4380" width="7.140625" style="412" customWidth="1"/>
    <col min="4381" max="4381" width="3" style="412" customWidth="1"/>
    <col min="4382" max="4382" width="13" style="412" customWidth="1"/>
    <col min="4383" max="4383" width="2" style="412" customWidth="1"/>
    <col min="4384" max="4384" width="1.7109375" style="412" customWidth="1"/>
    <col min="4385" max="4385" width="12.140625" style="412" customWidth="1"/>
    <col min="4386" max="4386" width="3" style="412" customWidth="1"/>
    <col min="4387" max="4387" width="12.7109375" style="412" customWidth="1"/>
    <col min="4388" max="4388" width="1.7109375" style="412" customWidth="1"/>
    <col min="4389" max="4389" width="2.5703125" style="412" customWidth="1"/>
    <col min="4390" max="4608" width="9" style="412"/>
    <col min="4609" max="4609" width="10.28515625" style="412" customWidth="1"/>
    <col min="4610" max="4610" width="8.28515625" style="412" customWidth="1"/>
    <col min="4611" max="4611" width="1.7109375" style="412" customWidth="1"/>
    <col min="4612" max="4612" width="6.42578125" style="412" customWidth="1"/>
    <col min="4613" max="4613" width="1" style="412" customWidth="1"/>
    <col min="4614" max="4614" width="2.28515625" style="412" customWidth="1"/>
    <col min="4615" max="4615" width="1" style="412" customWidth="1"/>
    <col min="4616" max="4616" width="6.5703125" style="412" customWidth="1"/>
    <col min="4617" max="4617" width="1" style="412" customWidth="1"/>
    <col min="4618" max="4618" width="11.140625" style="412" customWidth="1"/>
    <col min="4619" max="4620" width="1.28515625" style="412" customWidth="1"/>
    <col min="4621" max="4621" width="11.42578125" style="412" customWidth="1"/>
    <col min="4622" max="4622" width="1" style="412" customWidth="1"/>
    <col min="4623" max="4623" width="11.7109375" style="412" customWidth="1"/>
    <col min="4624" max="4624" width="1" style="412" customWidth="1"/>
    <col min="4625" max="4625" width="2.140625" style="412" customWidth="1"/>
    <col min="4626" max="4626" width="12.140625" style="412" customWidth="1"/>
    <col min="4627" max="4627" width="3.28515625" style="412" customWidth="1"/>
    <col min="4628" max="4628" width="35.5703125" style="412" customWidth="1"/>
    <col min="4629" max="4629" width="10.5703125" style="412" customWidth="1"/>
    <col min="4630" max="4630" width="10.28515625" style="412" customWidth="1"/>
    <col min="4631" max="4631" width="9" style="412"/>
    <col min="4632" max="4632" width="21" style="412" bestFit="1" customWidth="1"/>
    <col min="4633" max="4633" width="4.42578125" style="412" customWidth="1"/>
    <col min="4634" max="4634" width="3.42578125" style="412" customWidth="1"/>
    <col min="4635" max="4635" width="2.140625" style="412" customWidth="1"/>
    <col min="4636" max="4636" width="7.140625" style="412" customWidth="1"/>
    <col min="4637" max="4637" width="3" style="412" customWidth="1"/>
    <col min="4638" max="4638" width="13" style="412" customWidth="1"/>
    <col min="4639" max="4639" width="2" style="412" customWidth="1"/>
    <col min="4640" max="4640" width="1.7109375" style="412" customWidth="1"/>
    <col min="4641" max="4641" width="12.140625" style="412" customWidth="1"/>
    <col min="4642" max="4642" width="3" style="412" customWidth="1"/>
    <col min="4643" max="4643" width="12.7109375" style="412" customWidth="1"/>
    <col min="4644" max="4644" width="1.7109375" style="412" customWidth="1"/>
    <col min="4645" max="4645" width="2.5703125" style="412" customWidth="1"/>
    <col min="4646" max="4864" width="9" style="412"/>
    <col min="4865" max="4865" width="10.28515625" style="412" customWidth="1"/>
    <col min="4866" max="4866" width="8.28515625" style="412" customWidth="1"/>
    <col min="4867" max="4867" width="1.7109375" style="412" customWidth="1"/>
    <col min="4868" max="4868" width="6.42578125" style="412" customWidth="1"/>
    <col min="4869" max="4869" width="1" style="412" customWidth="1"/>
    <col min="4870" max="4870" width="2.28515625" style="412" customWidth="1"/>
    <col min="4871" max="4871" width="1" style="412" customWidth="1"/>
    <col min="4872" max="4872" width="6.5703125" style="412" customWidth="1"/>
    <col min="4873" max="4873" width="1" style="412" customWidth="1"/>
    <col min="4874" max="4874" width="11.140625" style="412" customWidth="1"/>
    <col min="4875" max="4876" width="1.28515625" style="412" customWidth="1"/>
    <col min="4877" max="4877" width="11.42578125" style="412" customWidth="1"/>
    <col min="4878" max="4878" width="1" style="412" customWidth="1"/>
    <col min="4879" max="4879" width="11.7109375" style="412" customWidth="1"/>
    <col min="4880" max="4880" width="1" style="412" customWidth="1"/>
    <col min="4881" max="4881" width="2.140625" style="412" customWidth="1"/>
    <col min="4882" max="4882" width="12.140625" style="412" customWidth="1"/>
    <col min="4883" max="4883" width="3.28515625" style="412" customWidth="1"/>
    <col min="4884" max="4884" width="35.5703125" style="412" customWidth="1"/>
    <col min="4885" max="4885" width="10.5703125" style="412" customWidth="1"/>
    <col min="4886" max="4886" width="10.28515625" style="412" customWidth="1"/>
    <col min="4887" max="4887" width="9" style="412"/>
    <col min="4888" max="4888" width="21" style="412" bestFit="1" customWidth="1"/>
    <col min="4889" max="4889" width="4.42578125" style="412" customWidth="1"/>
    <col min="4890" max="4890" width="3.42578125" style="412" customWidth="1"/>
    <col min="4891" max="4891" width="2.140625" style="412" customWidth="1"/>
    <col min="4892" max="4892" width="7.140625" style="412" customWidth="1"/>
    <col min="4893" max="4893" width="3" style="412" customWidth="1"/>
    <col min="4894" max="4894" width="13" style="412" customWidth="1"/>
    <col min="4895" max="4895" width="2" style="412" customWidth="1"/>
    <col min="4896" max="4896" width="1.7109375" style="412" customWidth="1"/>
    <col min="4897" max="4897" width="12.140625" style="412" customWidth="1"/>
    <col min="4898" max="4898" width="3" style="412" customWidth="1"/>
    <col min="4899" max="4899" width="12.7109375" style="412" customWidth="1"/>
    <col min="4900" max="4900" width="1.7109375" style="412" customWidth="1"/>
    <col min="4901" max="4901" width="2.5703125" style="412" customWidth="1"/>
    <col min="4902" max="5120" width="9" style="412"/>
    <col min="5121" max="5121" width="10.28515625" style="412" customWidth="1"/>
    <col min="5122" max="5122" width="8.28515625" style="412" customWidth="1"/>
    <col min="5123" max="5123" width="1.7109375" style="412" customWidth="1"/>
    <col min="5124" max="5124" width="6.42578125" style="412" customWidth="1"/>
    <col min="5125" max="5125" width="1" style="412" customWidth="1"/>
    <col min="5126" max="5126" width="2.28515625" style="412" customWidth="1"/>
    <col min="5127" max="5127" width="1" style="412" customWidth="1"/>
    <col min="5128" max="5128" width="6.5703125" style="412" customWidth="1"/>
    <col min="5129" max="5129" width="1" style="412" customWidth="1"/>
    <col min="5130" max="5130" width="11.140625" style="412" customWidth="1"/>
    <col min="5131" max="5132" width="1.28515625" style="412" customWidth="1"/>
    <col min="5133" max="5133" width="11.42578125" style="412" customWidth="1"/>
    <col min="5134" max="5134" width="1" style="412" customWidth="1"/>
    <col min="5135" max="5135" width="11.7109375" style="412" customWidth="1"/>
    <col min="5136" max="5136" width="1" style="412" customWidth="1"/>
    <col min="5137" max="5137" width="2.140625" style="412" customWidth="1"/>
    <col min="5138" max="5138" width="12.140625" style="412" customWidth="1"/>
    <col min="5139" max="5139" width="3.28515625" style="412" customWidth="1"/>
    <col min="5140" max="5140" width="35.5703125" style="412" customWidth="1"/>
    <col min="5141" max="5141" width="10.5703125" style="412" customWidth="1"/>
    <col min="5142" max="5142" width="10.28515625" style="412" customWidth="1"/>
    <col min="5143" max="5143" width="9" style="412"/>
    <col min="5144" max="5144" width="21" style="412" bestFit="1" customWidth="1"/>
    <col min="5145" max="5145" width="4.42578125" style="412" customWidth="1"/>
    <col min="5146" max="5146" width="3.42578125" style="412" customWidth="1"/>
    <col min="5147" max="5147" width="2.140625" style="412" customWidth="1"/>
    <col min="5148" max="5148" width="7.140625" style="412" customWidth="1"/>
    <col min="5149" max="5149" width="3" style="412" customWidth="1"/>
    <col min="5150" max="5150" width="13" style="412" customWidth="1"/>
    <col min="5151" max="5151" width="2" style="412" customWidth="1"/>
    <col min="5152" max="5152" width="1.7109375" style="412" customWidth="1"/>
    <col min="5153" max="5153" width="12.140625" style="412" customWidth="1"/>
    <col min="5154" max="5154" width="3" style="412" customWidth="1"/>
    <col min="5155" max="5155" width="12.7109375" style="412" customWidth="1"/>
    <col min="5156" max="5156" width="1.7109375" style="412" customWidth="1"/>
    <col min="5157" max="5157" width="2.5703125" style="412" customWidth="1"/>
    <col min="5158" max="5376" width="9" style="412"/>
    <col min="5377" max="5377" width="10.28515625" style="412" customWidth="1"/>
    <col min="5378" max="5378" width="8.28515625" style="412" customWidth="1"/>
    <col min="5379" max="5379" width="1.7109375" style="412" customWidth="1"/>
    <col min="5380" max="5380" width="6.42578125" style="412" customWidth="1"/>
    <col min="5381" max="5381" width="1" style="412" customWidth="1"/>
    <col min="5382" max="5382" width="2.28515625" style="412" customWidth="1"/>
    <col min="5383" max="5383" width="1" style="412" customWidth="1"/>
    <col min="5384" max="5384" width="6.5703125" style="412" customWidth="1"/>
    <col min="5385" max="5385" width="1" style="412" customWidth="1"/>
    <col min="5386" max="5386" width="11.140625" style="412" customWidth="1"/>
    <col min="5387" max="5388" width="1.28515625" style="412" customWidth="1"/>
    <col min="5389" max="5389" width="11.42578125" style="412" customWidth="1"/>
    <col min="5390" max="5390" width="1" style="412" customWidth="1"/>
    <col min="5391" max="5391" width="11.7109375" style="412" customWidth="1"/>
    <col min="5392" max="5392" width="1" style="412" customWidth="1"/>
    <col min="5393" max="5393" width="2.140625" style="412" customWidth="1"/>
    <col min="5394" max="5394" width="12.140625" style="412" customWidth="1"/>
    <col min="5395" max="5395" width="3.28515625" style="412" customWidth="1"/>
    <col min="5396" max="5396" width="35.5703125" style="412" customWidth="1"/>
    <col min="5397" max="5397" width="10.5703125" style="412" customWidth="1"/>
    <col min="5398" max="5398" width="10.28515625" style="412" customWidth="1"/>
    <col min="5399" max="5399" width="9" style="412"/>
    <col min="5400" max="5400" width="21" style="412" bestFit="1" customWidth="1"/>
    <col min="5401" max="5401" width="4.42578125" style="412" customWidth="1"/>
    <col min="5402" max="5402" width="3.42578125" style="412" customWidth="1"/>
    <col min="5403" max="5403" width="2.140625" style="412" customWidth="1"/>
    <col min="5404" max="5404" width="7.140625" style="412" customWidth="1"/>
    <col min="5405" max="5405" width="3" style="412" customWidth="1"/>
    <col min="5406" max="5406" width="13" style="412" customWidth="1"/>
    <col min="5407" max="5407" width="2" style="412" customWidth="1"/>
    <col min="5408" max="5408" width="1.7109375" style="412" customWidth="1"/>
    <col min="5409" max="5409" width="12.140625" style="412" customWidth="1"/>
    <col min="5410" max="5410" width="3" style="412" customWidth="1"/>
    <col min="5411" max="5411" width="12.7109375" style="412" customWidth="1"/>
    <col min="5412" max="5412" width="1.7109375" style="412" customWidth="1"/>
    <col min="5413" max="5413" width="2.5703125" style="412" customWidth="1"/>
    <col min="5414" max="5632" width="9" style="412"/>
    <col min="5633" max="5633" width="10.28515625" style="412" customWidth="1"/>
    <col min="5634" max="5634" width="8.28515625" style="412" customWidth="1"/>
    <col min="5635" max="5635" width="1.7109375" style="412" customWidth="1"/>
    <col min="5636" max="5636" width="6.42578125" style="412" customWidth="1"/>
    <col min="5637" max="5637" width="1" style="412" customWidth="1"/>
    <col min="5638" max="5638" width="2.28515625" style="412" customWidth="1"/>
    <col min="5639" max="5639" width="1" style="412" customWidth="1"/>
    <col min="5640" max="5640" width="6.5703125" style="412" customWidth="1"/>
    <col min="5641" max="5641" width="1" style="412" customWidth="1"/>
    <col min="5642" max="5642" width="11.140625" style="412" customWidth="1"/>
    <col min="5643" max="5644" width="1.28515625" style="412" customWidth="1"/>
    <col min="5645" max="5645" width="11.42578125" style="412" customWidth="1"/>
    <col min="5646" max="5646" width="1" style="412" customWidth="1"/>
    <col min="5647" max="5647" width="11.7109375" style="412" customWidth="1"/>
    <col min="5648" max="5648" width="1" style="412" customWidth="1"/>
    <col min="5649" max="5649" width="2.140625" style="412" customWidth="1"/>
    <col min="5650" max="5650" width="12.140625" style="412" customWidth="1"/>
    <col min="5651" max="5651" width="3.28515625" style="412" customWidth="1"/>
    <col min="5652" max="5652" width="35.5703125" style="412" customWidth="1"/>
    <col min="5653" max="5653" width="10.5703125" style="412" customWidth="1"/>
    <col min="5654" max="5654" width="10.28515625" style="412" customWidth="1"/>
    <col min="5655" max="5655" width="9" style="412"/>
    <col min="5656" max="5656" width="21" style="412" bestFit="1" customWidth="1"/>
    <col min="5657" max="5657" width="4.42578125" style="412" customWidth="1"/>
    <col min="5658" max="5658" width="3.42578125" style="412" customWidth="1"/>
    <col min="5659" max="5659" width="2.140625" style="412" customWidth="1"/>
    <col min="5660" max="5660" width="7.140625" style="412" customWidth="1"/>
    <col min="5661" max="5661" width="3" style="412" customWidth="1"/>
    <col min="5662" max="5662" width="13" style="412" customWidth="1"/>
    <col min="5663" max="5663" width="2" style="412" customWidth="1"/>
    <col min="5664" max="5664" width="1.7109375" style="412" customWidth="1"/>
    <col min="5665" max="5665" width="12.140625" style="412" customWidth="1"/>
    <col min="5666" max="5666" width="3" style="412" customWidth="1"/>
    <col min="5667" max="5667" width="12.7109375" style="412" customWidth="1"/>
    <col min="5668" max="5668" width="1.7109375" style="412" customWidth="1"/>
    <col min="5669" max="5669" width="2.5703125" style="412" customWidth="1"/>
    <col min="5670" max="5888" width="9" style="412"/>
    <col min="5889" max="5889" width="10.28515625" style="412" customWidth="1"/>
    <col min="5890" max="5890" width="8.28515625" style="412" customWidth="1"/>
    <col min="5891" max="5891" width="1.7109375" style="412" customWidth="1"/>
    <col min="5892" max="5892" width="6.42578125" style="412" customWidth="1"/>
    <col min="5893" max="5893" width="1" style="412" customWidth="1"/>
    <col min="5894" max="5894" width="2.28515625" style="412" customWidth="1"/>
    <col min="5895" max="5895" width="1" style="412" customWidth="1"/>
    <col min="5896" max="5896" width="6.5703125" style="412" customWidth="1"/>
    <col min="5897" max="5897" width="1" style="412" customWidth="1"/>
    <col min="5898" max="5898" width="11.140625" style="412" customWidth="1"/>
    <col min="5899" max="5900" width="1.28515625" style="412" customWidth="1"/>
    <col min="5901" max="5901" width="11.42578125" style="412" customWidth="1"/>
    <col min="5902" max="5902" width="1" style="412" customWidth="1"/>
    <col min="5903" max="5903" width="11.7109375" style="412" customWidth="1"/>
    <col min="5904" max="5904" width="1" style="412" customWidth="1"/>
    <col min="5905" max="5905" width="2.140625" style="412" customWidth="1"/>
    <col min="5906" max="5906" width="12.140625" style="412" customWidth="1"/>
    <col min="5907" max="5907" width="3.28515625" style="412" customWidth="1"/>
    <col min="5908" max="5908" width="35.5703125" style="412" customWidth="1"/>
    <col min="5909" max="5909" width="10.5703125" style="412" customWidth="1"/>
    <col min="5910" max="5910" width="10.28515625" style="412" customWidth="1"/>
    <col min="5911" max="5911" width="9" style="412"/>
    <col min="5912" max="5912" width="21" style="412" bestFit="1" customWidth="1"/>
    <col min="5913" max="5913" width="4.42578125" style="412" customWidth="1"/>
    <col min="5914" max="5914" width="3.42578125" style="412" customWidth="1"/>
    <col min="5915" max="5915" width="2.140625" style="412" customWidth="1"/>
    <col min="5916" max="5916" width="7.140625" style="412" customWidth="1"/>
    <col min="5917" max="5917" width="3" style="412" customWidth="1"/>
    <col min="5918" max="5918" width="13" style="412" customWidth="1"/>
    <col min="5919" max="5919" width="2" style="412" customWidth="1"/>
    <col min="5920" max="5920" width="1.7109375" style="412" customWidth="1"/>
    <col min="5921" max="5921" width="12.140625" style="412" customWidth="1"/>
    <col min="5922" max="5922" width="3" style="412" customWidth="1"/>
    <col min="5923" max="5923" width="12.7109375" style="412" customWidth="1"/>
    <col min="5924" max="5924" width="1.7109375" style="412" customWidth="1"/>
    <col min="5925" max="5925" width="2.5703125" style="412" customWidth="1"/>
    <col min="5926" max="6144" width="9" style="412"/>
    <col min="6145" max="6145" width="10.28515625" style="412" customWidth="1"/>
    <col min="6146" max="6146" width="8.28515625" style="412" customWidth="1"/>
    <col min="6147" max="6147" width="1.7109375" style="412" customWidth="1"/>
    <col min="6148" max="6148" width="6.42578125" style="412" customWidth="1"/>
    <col min="6149" max="6149" width="1" style="412" customWidth="1"/>
    <col min="6150" max="6150" width="2.28515625" style="412" customWidth="1"/>
    <col min="6151" max="6151" width="1" style="412" customWidth="1"/>
    <col min="6152" max="6152" width="6.5703125" style="412" customWidth="1"/>
    <col min="6153" max="6153" width="1" style="412" customWidth="1"/>
    <col min="6154" max="6154" width="11.140625" style="412" customWidth="1"/>
    <col min="6155" max="6156" width="1.28515625" style="412" customWidth="1"/>
    <col min="6157" max="6157" width="11.42578125" style="412" customWidth="1"/>
    <col min="6158" max="6158" width="1" style="412" customWidth="1"/>
    <col min="6159" max="6159" width="11.7109375" style="412" customWidth="1"/>
    <col min="6160" max="6160" width="1" style="412" customWidth="1"/>
    <col min="6161" max="6161" width="2.140625" style="412" customWidth="1"/>
    <col min="6162" max="6162" width="12.140625" style="412" customWidth="1"/>
    <col min="6163" max="6163" width="3.28515625" style="412" customWidth="1"/>
    <col min="6164" max="6164" width="35.5703125" style="412" customWidth="1"/>
    <col min="6165" max="6165" width="10.5703125" style="412" customWidth="1"/>
    <col min="6166" max="6166" width="10.28515625" style="412" customWidth="1"/>
    <col min="6167" max="6167" width="9" style="412"/>
    <col min="6168" max="6168" width="21" style="412" bestFit="1" customWidth="1"/>
    <col min="6169" max="6169" width="4.42578125" style="412" customWidth="1"/>
    <col min="6170" max="6170" width="3.42578125" style="412" customWidth="1"/>
    <col min="6171" max="6171" width="2.140625" style="412" customWidth="1"/>
    <col min="6172" max="6172" width="7.140625" style="412" customWidth="1"/>
    <col min="6173" max="6173" width="3" style="412" customWidth="1"/>
    <col min="6174" max="6174" width="13" style="412" customWidth="1"/>
    <col min="6175" max="6175" width="2" style="412" customWidth="1"/>
    <col min="6176" max="6176" width="1.7109375" style="412" customWidth="1"/>
    <col min="6177" max="6177" width="12.140625" style="412" customWidth="1"/>
    <col min="6178" max="6178" width="3" style="412" customWidth="1"/>
    <col min="6179" max="6179" width="12.7109375" style="412" customWidth="1"/>
    <col min="6180" max="6180" width="1.7109375" style="412" customWidth="1"/>
    <col min="6181" max="6181" width="2.5703125" style="412" customWidth="1"/>
    <col min="6182" max="6400" width="9" style="412"/>
    <col min="6401" max="6401" width="10.28515625" style="412" customWidth="1"/>
    <col min="6402" max="6402" width="8.28515625" style="412" customWidth="1"/>
    <col min="6403" max="6403" width="1.7109375" style="412" customWidth="1"/>
    <col min="6404" max="6404" width="6.42578125" style="412" customWidth="1"/>
    <col min="6405" max="6405" width="1" style="412" customWidth="1"/>
    <col min="6406" max="6406" width="2.28515625" style="412" customWidth="1"/>
    <col min="6407" max="6407" width="1" style="412" customWidth="1"/>
    <col min="6408" max="6408" width="6.5703125" style="412" customWidth="1"/>
    <col min="6409" max="6409" width="1" style="412" customWidth="1"/>
    <col min="6410" max="6410" width="11.140625" style="412" customWidth="1"/>
    <col min="6411" max="6412" width="1.28515625" style="412" customWidth="1"/>
    <col min="6413" max="6413" width="11.42578125" style="412" customWidth="1"/>
    <col min="6414" max="6414" width="1" style="412" customWidth="1"/>
    <col min="6415" max="6415" width="11.7109375" style="412" customWidth="1"/>
    <col min="6416" max="6416" width="1" style="412" customWidth="1"/>
    <col min="6417" max="6417" width="2.140625" style="412" customWidth="1"/>
    <col min="6418" max="6418" width="12.140625" style="412" customWidth="1"/>
    <col min="6419" max="6419" width="3.28515625" style="412" customWidth="1"/>
    <col min="6420" max="6420" width="35.5703125" style="412" customWidth="1"/>
    <col min="6421" max="6421" width="10.5703125" style="412" customWidth="1"/>
    <col min="6422" max="6422" width="10.28515625" style="412" customWidth="1"/>
    <col min="6423" max="6423" width="9" style="412"/>
    <col min="6424" max="6424" width="21" style="412" bestFit="1" customWidth="1"/>
    <col min="6425" max="6425" width="4.42578125" style="412" customWidth="1"/>
    <col min="6426" max="6426" width="3.42578125" style="412" customWidth="1"/>
    <col min="6427" max="6427" width="2.140625" style="412" customWidth="1"/>
    <col min="6428" max="6428" width="7.140625" style="412" customWidth="1"/>
    <col min="6429" max="6429" width="3" style="412" customWidth="1"/>
    <col min="6430" max="6430" width="13" style="412" customWidth="1"/>
    <col min="6431" max="6431" width="2" style="412" customWidth="1"/>
    <col min="6432" max="6432" width="1.7109375" style="412" customWidth="1"/>
    <col min="6433" max="6433" width="12.140625" style="412" customWidth="1"/>
    <col min="6434" max="6434" width="3" style="412" customWidth="1"/>
    <col min="6435" max="6435" width="12.7109375" style="412" customWidth="1"/>
    <col min="6436" max="6436" width="1.7109375" style="412" customWidth="1"/>
    <col min="6437" max="6437" width="2.5703125" style="412" customWidth="1"/>
    <col min="6438" max="6656" width="9" style="412"/>
    <col min="6657" max="6657" width="10.28515625" style="412" customWidth="1"/>
    <col min="6658" max="6658" width="8.28515625" style="412" customWidth="1"/>
    <col min="6659" max="6659" width="1.7109375" style="412" customWidth="1"/>
    <col min="6660" max="6660" width="6.42578125" style="412" customWidth="1"/>
    <col min="6661" max="6661" width="1" style="412" customWidth="1"/>
    <col min="6662" max="6662" width="2.28515625" style="412" customWidth="1"/>
    <col min="6663" max="6663" width="1" style="412" customWidth="1"/>
    <col min="6664" max="6664" width="6.5703125" style="412" customWidth="1"/>
    <col min="6665" max="6665" width="1" style="412" customWidth="1"/>
    <col min="6666" max="6666" width="11.140625" style="412" customWidth="1"/>
    <col min="6667" max="6668" width="1.28515625" style="412" customWidth="1"/>
    <col min="6669" max="6669" width="11.42578125" style="412" customWidth="1"/>
    <col min="6670" max="6670" width="1" style="412" customWidth="1"/>
    <col min="6671" max="6671" width="11.7109375" style="412" customWidth="1"/>
    <col min="6672" max="6672" width="1" style="412" customWidth="1"/>
    <col min="6673" max="6673" width="2.140625" style="412" customWidth="1"/>
    <col min="6674" max="6674" width="12.140625" style="412" customWidth="1"/>
    <col min="6675" max="6675" width="3.28515625" style="412" customWidth="1"/>
    <col min="6676" max="6676" width="35.5703125" style="412" customWidth="1"/>
    <col min="6677" max="6677" width="10.5703125" style="412" customWidth="1"/>
    <col min="6678" max="6678" width="10.28515625" style="412" customWidth="1"/>
    <col min="6679" max="6679" width="9" style="412"/>
    <col min="6680" max="6680" width="21" style="412" bestFit="1" customWidth="1"/>
    <col min="6681" max="6681" width="4.42578125" style="412" customWidth="1"/>
    <col min="6682" max="6682" width="3.42578125" style="412" customWidth="1"/>
    <col min="6683" max="6683" width="2.140625" style="412" customWidth="1"/>
    <col min="6684" max="6684" width="7.140625" style="412" customWidth="1"/>
    <col min="6685" max="6685" width="3" style="412" customWidth="1"/>
    <col min="6686" max="6686" width="13" style="412" customWidth="1"/>
    <col min="6687" max="6687" width="2" style="412" customWidth="1"/>
    <col min="6688" max="6688" width="1.7109375" style="412" customWidth="1"/>
    <col min="6689" max="6689" width="12.140625" style="412" customWidth="1"/>
    <col min="6690" max="6690" width="3" style="412" customWidth="1"/>
    <col min="6691" max="6691" width="12.7109375" style="412" customWidth="1"/>
    <col min="6692" max="6692" width="1.7109375" style="412" customWidth="1"/>
    <col min="6693" max="6693" width="2.5703125" style="412" customWidth="1"/>
    <col min="6694" max="6912" width="9" style="412"/>
    <col min="6913" max="6913" width="10.28515625" style="412" customWidth="1"/>
    <col min="6914" max="6914" width="8.28515625" style="412" customWidth="1"/>
    <col min="6915" max="6915" width="1.7109375" style="412" customWidth="1"/>
    <col min="6916" max="6916" width="6.42578125" style="412" customWidth="1"/>
    <col min="6917" max="6917" width="1" style="412" customWidth="1"/>
    <col min="6918" max="6918" width="2.28515625" style="412" customWidth="1"/>
    <col min="6919" max="6919" width="1" style="412" customWidth="1"/>
    <col min="6920" max="6920" width="6.5703125" style="412" customWidth="1"/>
    <col min="6921" max="6921" width="1" style="412" customWidth="1"/>
    <col min="6922" max="6922" width="11.140625" style="412" customWidth="1"/>
    <col min="6923" max="6924" width="1.28515625" style="412" customWidth="1"/>
    <col min="6925" max="6925" width="11.42578125" style="412" customWidth="1"/>
    <col min="6926" max="6926" width="1" style="412" customWidth="1"/>
    <col min="6927" max="6927" width="11.7109375" style="412" customWidth="1"/>
    <col min="6928" max="6928" width="1" style="412" customWidth="1"/>
    <col min="6929" max="6929" width="2.140625" style="412" customWidth="1"/>
    <col min="6930" max="6930" width="12.140625" style="412" customWidth="1"/>
    <col min="6931" max="6931" width="3.28515625" style="412" customWidth="1"/>
    <col min="6932" max="6932" width="35.5703125" style="412" customWidth="1"/>
    <col min="6933" max="6933" width="10.5703125" style="412" customWidth="1"/>
    <col min="6934" max="6934" width="10.28515625" style="412" customWidth="1"/>
    <col min="6935" max="6935" width="9" style="412"/>
    <col min="6936" max="6936" width="21" style="412" bestFit="1" customWidth="1"/>
    <col min="6937" max="6937" width="4.42578125" style="412" customWidth="1"/>
    <col min="6938" max="6938" width="3.42578125" style="412" customWidth="1"/>
    <col min="6939" max="6939" width="2.140625" style="412" customWidth="1"/>
    <col min="6940" max="6940" width="7.140625" style="412" customWidth="1"/>
    <col min="6941" max="6941" width="3" style="412" customWidth="1"/>
    <col min="6942" max="6942" width="13" style="412" customWidth="1"/>
    <col min="6943" max="6943" width="2" style="412" customWidth="1"/>
    <col min="6944" max="6944" width="1.7109375" style="412" customWidth="1"/>
    <col min="6945" max="6945" width="12.140625" style="412" customWidth="1"/>
    <col min="6946" max="6946" width="3" style="412" customWidth="1"/>
    <col min="6947" max="6947" width="12.7109375" style="412" customWidth="1"/>
    <col min="6948" max="6948" width="1.7109375" style="412" customWidth="1"/>
    <col min="6949" max="6949" width="2.5703125" style="412" customWidth="1"/>
    <col min="6950" max="7168" width="9" style="412"/>
    <col min="7169" max="7169" width="10.28515625" style="412" customWidth="1"/>
    <col min="7170" max="7170" width="8.28515625" style="412" customWidth="1"/>
    <col min="7171" max="7171" width="1.7109375" style="412" customWidth="1"/>
    <col min="7172" max="7172" width="6.42578125" style="412" customWidth="1"/>
    <col min="7173" max="7173" width="1" style="412" customWidth="1"/>
    <col min="7174" max="7174" width="2.28515625" style="412" customWidth="1"/>
    <col min="7175" max="7175" width="1" style="412" customWidth="1"/>
    <col min="7176" max="7176" width="6.5703125" style="412" customWidth="1"/>
    <col min="7177" max="7177" width="1" style="412" customWidth="1"/>
    <col min="7178" max="7178" width="11.140625" style="412" customWidth="1"/>
    <col min="7179" max="7180" width="1.28515625" style="412" customWidth="1"/>
    <col min="7181" max="7181" width="11.42578125" style="412" customWidth="1"/>
    <col min="7182" max="7182" width="1" style="412" customWidth="1"/>
    <col min="7183" max="7183" width="11.7109375" style="412" customWidth="1"/>
    <col min="7184" max="7184" width="1" style="412" customWidth="1"/>
    <col min="7185" max="7185" width="2.140625" style="412" customWidth="1"/>
    <col min="7186" max="7186" width="12.140625" style="412" customWidth="1"/>
    <col min="7187" max="7187" width="3.28515625" style="412" customWidth="1"/>
    <col min="7188" max="7188" width="35.5703125" style="412" customWidth="1"/>
    <col min="7189" max="7189" width="10.5703125" style="412" customWidth="1"/>
    <col min="7190" max="7190" width="10.28515625" style="412" customWidth="1"/>
    <col min="7191" max="7191" width="9" style="412"/>
    <col min="7192" max="7192" width="21" style="412" bestFit="1" customWidth="1"/>
    <col min="7193" max="7193" width="4.42578125" style="412" customWidth="1"/>
    <col min="7194" max="7194" width="3.42578125" style="412" customWidth="1"/>
    <col min="7195" max="7195" width="2.140625" style="412" customWidth="1"/>
    <col min="7196" max="7196" width="7.140625" style="412" customWidth="1"/>
    <col min="7197" max="7197" width="3" style="412" customWidth="1"/>
    <col min="7198" max="7198" width="13" style="412" customWidth="1"/>
    <col min="7199" max="7199" width="2" style="412" customWidth="1"/>
    <col min="7200" max="7200" width="1.7109375" style="412" customWidth="1"/>
    <col min="7201" max="7201" width="12.140625" style="412" customWidth="1"/>
    <col min="7202" max="7202" width="3" style="412" customWidth="1"/>
    <col min="7203" max="7203" width="12.7109375" style="412" customWidth="1"/>
    <col min="7204" max="7204" width="1.7109375" style="412" customWidth="1"/>
    <col min="7205" max="7205" width="2.5703125" style="412" customWidth="1"/>
    <col min="7206" max="7424" width="9" style="412"/>
    <col min="7425" max="7425" width="10.28515625" style="412" customWidth="1"/>
    <col min="7426" max="7426" width="8.28515625" style="412" customWidth="1"/>
    <col min="7427" max="7427" width="1.7109375" style="412" customWidth="1"/>
    <col min="7428" max="7428" width="6.42578125" style="412" customWidth="1"/>
    <col min="7429" max="7429" width="1" style="412" customWidth="1"/>
    <col min="7430" max="7430" width="2.28515625" style="412" customWidth="1"/>
    <col min="7431" max="7431" width="1" style="412" customWidth="1"/>
    <col min="7432" max="7432" width="6.5703125" style="412" customWidth="1"/>
    <col min="7433" max="7433" width="1" style="412" customWidth="1"/>
    <col min="7434" max="7434" width="11.140625" style="412" customWidth="1"/>
    <col min="7435" max="7436" width="1.28515625" style="412" customWidth="1"/>
    <col min="7437" max="7437" width="11.42578125" style="412" customWidth="1"/>
    <col min="7438" max="7438" width="1" style="412" customWidth="1"/>
    <col min="7439" max="7439" width="11.7109375" style="412" customWidth="1"/>
    <col min="7440" max="7440" width="1" style="412" customWidth="1"/>
    <col min="7441" max="7441" width="2.140625" style="412" customWidth="1"/>
    <col min="7442" max="7442" width="12.140625" style="412" customWidth="1"/>
    <col min="7443" max="7443" width="3.28515625" style="412" customWidth="1"/>
    <col min="7444" max="7444" width="35.5703125" style="412" customWidth="1"/>
    <col min="7445" max="7445" width="10.5703125" style="412" customWidth="1"/>
    <col min="7446" max="7446" width="10.28515625" style="412" customWidth="1"/>
    <col min="7447" max="7447" width="9" style="412"/>
    <col min="7448" max="7448" width="21" style="412" bestFit="1" customWidth="1"/>
    <col min="7449" max="7449" width="4.42578125" style="412" customWidth="1"/>
    <col min="7450" max="7450" width="3.42578125" style="412" customWidth="1"/>
    <col min="7451" max="7451" width="2.140625" style="412" customWidth="1"/>
    <col min="7452" max="7452" width="7.140625" style="412" customWidth="1"/>
    <col min="7453" max="7453" width="3" style="412" customWidth="1"/>
    <col min="7454" max="7454" width="13" style="412" customWidth="1"/>
    <col min="7455" max="7455" width="2" style="412" customWidth="1"/>
    <col min="7456" max="7456" width="1.7109375" style="412" customWidth="1"/>
    <col min="7457" max="7457" width="12.140625" style="412" customWidth="1"/>
    <col min="7458" max="7458" width="3" style="412" customWidth="1"/>
    <col min="7459" max="7459" width="12.7109375" style="412" customWidth="1"/>
    <col min="7460" max="7460" width="1.7109375" style="412" customWidth="1"/>
    <col min="7461" max="7461" width="2.5703125" style="412" customWidth="1"/>
    <col min="7462" max="7680" width="9" style="412"/>
    <col min="7681" max="7681" width="10.28515625" style="412" customWidth="1"/>
    <col min="7682" max="7682" width="8.28515625" style="412" customWidth="1"/>
    <col min="7683" max="7683" width="1.7109375" style="412" customWidth="1"/>
    <col min="7684" max="7684" width="6.42578125" style="412" customWidth="1"/>
    <col min="7685" max="7685" width="1" style="412" customWidth="1"/>
    <col min="7686" max="7686" width="2.28515625" style="412" customWidth="1"/>
    <col min="7687" max="7687" width="1" style="412" customWidth="1"/>
    <col min="7688" max="7688" width="6.5703125" style="412" customWidth="1"/>
    <col min="7689" max="7689" width="1" style="412" customWidth="1"/>
    <col min="7690" max="7690" width="11.140625" style="412" customWidth="1"/>
    <col min="7691" max="7692" width="1.28515625" style="412" customWidth="1"/>
    <col min="7693" max="7693" width="11.42578125" style="412" customWidth="1"/>
    <col min="7694" max="7694" width="1" style="412" customWidth="1"/>
    <col min="7695" max="7695" width="11.7109375" style="412" customWidth="1"/>
    <col min="7696" max="7696" width="1" style="412" customWidth="1"/>
    <col min="7697" max="7697" width="2.140625" style="412" customWidth="1"/>
    <col min="7698" max="7698" width="12.140625" style="412" customWidth="1"/>
    <col min="7699" max="7699" width="3.28515625" style="412" customWidth="1"/>
    <col min="7700" max="7700" width="35.5703125" style="412" customWidth="1"/>
    <col min="7701" max="7701" width="10.5703125" style="412" customWidth="1"/>
    <col min="7702" max="7702" width="10.28515625" style="412" customWidth="1"/>
    <col min="7703" max="7703" width="9" style="412"/>
    <col min="7704" max="7704" width="21" style="412" bestFit="1" customWidth="1"/>
    <col min="7705" max="7705" width="4.42578125" style="412" customWidth="1"/>
    <col min="7706" max="7706" width="3.42578125" style="412" customWidth="1"/>
    <col min="7707" max="7707" width="2.140625" style="412" customWidth="1"/>
    <col min="7708" max="7708" width="7.140625" style="412" customWidth="1"/>
    <col min="7709" max="7709" width="3" style="412" customWidth="1"/>
    <col min="7710" max="7710" width="13" style="412" customWidth="1"/>
    <col min="7711" max="7711" width="2" style="412" customWidth="1"/>
    <col min="7712" max="7712" width="1.7109375" style="412" customWidth="1"/>
    <col min="7713" max="7713" width="12.140625" style="412" customWidth="1"/>
    <col min="7714" max="7714" width="3" style="412" customWidth="1"/>
    <col min="7715" max="7715" width="12.7109375" style="412" customWidth="1"/>
    <col min="7716" max="7716" width="1.7109375" style="412" customWidth="1"/>
    <col min="7717" max="7717" width="2.5703125" style="412" customWidth="1"/>
    <col min="7718" max="7936" width="9" style="412"/>
    <col min="7937" max="7937" width="10.28515625" style="412" customWidth="1"/>
    <col min="7938" max="7938" width="8.28515625" style="412" customWidth="1"/>
    <col min="7939" max="7939" width="1.7109375" style="412" customWidth="1"/>
    <col min="7940" max="7940" width="6.42578125" style="412" customWidth="1"/>
    <col min="7941" max="7941" width="1" style="412" customWidth="1"/>
    <col min="7942" max="7942" width="2.28515625" style="412" customWidth="1"/>
    <col min="7943" max="7943" width="1" style="412" customWidth="1"/>
    <col min="7944" max="7944" width="6.5703125" style="412" customWidth="1"/>
    <col min="7945" max="7945" width="1" style="412" customWidth="1"/>
    <col min="7946" max="7946" width="11.140625" style="412" customWidth="1"/>
    <col min="7947" max="7948" width="1.28515625" style="412" customWidth="1"/>
    <col min="7949" max="7949" width="11.42578125" style="412" customWidth="1"/>
    <col min="7950" max="7950" width="1" style="412" customWidth="1"/>
    <col min="7951" max="7951" width="11.7109375" style="412" customWidth="1"/>
    <col min="7952" max="7952" width="1" style="412" customWidth="1"/>
    <col min="7953" max="7953" width="2.140625" style="412" customWidth="1"/>
    <col min="7954" max="7954" width="12.140625" style="412" customWidth="1"/>
    <col min="7955" max="7955" width="3.28515625" style="412" customWidth="1"/>
    <col min="7956" max="7956" width="35.5703125" style="412" customWidth="1"/>
    <col min="7957" max="7957" width="10.5703125" style="412" customWidth="1"/>
    <col min="7958" max="7958" width="10.28515625" style="412" customWidth="1"/>
    <col min="7959" max="7959" width="9" style="412"/>
    <col min="7960" max="7960" width="21" style="412" bestFit="1" customWidth="1"/>
    <col min="7961" max="7961" width="4.42578125" style="412" customWidth="1"/>
    <col min="7962" max="7962" width="3.42578125" style="412" customWidth="1"/>
    <col min="7963" max="7963" width="2.140625" style="412" customWidth="1"/>
    <col min="7964" max="7964" width="7.140625" style="412" customWidth="1"/>
    <col min="7965" max="7965" width="3" style="412" customWidth="1"/>
    <col min="7966" max="7966" width="13" style="412" customWidth="1"/>
    <col min="7967" max="7967" width="2" style="412" customWidth="1"/>
    <col min="7968" max="7968" width="1.7109375" style="412" customWidth="1"/>
    <col min="7969" max="7969" width="12.140625" style="412" customWidth="1"/>
    <col min="7970" max="7970" width="3" style="412" customWidth="1"/>
    <col min="7971" max="7971" width="12.7109375" style="412" customWidth="1"/>
    <col min="7972" max="7972" width="1.7109375" style="412" customWidth="1"/>
    <col min="7973" max="7973" width="2.5703125" style="412" customWidth="1"/>
    <col min="7974" max="8192" width="9" style="412"/>
    <col min="8193" max="8193" width="10.28515625" style="412" customWidth="1"/>
    <col min="8194" max="8194" width="8.28515625" style="412" customWidth="1"/>
    <col min="8195" max="8195" width="1.7109375" style="412" customWidth="1"/>
    <col min="8196" max="8196" width="6.42578125" style="412" customWidth="1"/>
    <col min="8197" max="8197" width="1" style="412" customWidth="1"/>
    <col min="8198" max="8198" width="2.28515625" style="412" customWidth="1"/>
    <col min="8199" max="8199" width="1" style="412" customWidth="1"/>
    <col min="8200" max="8200" width="6.5703125" style="412" customWidth="1"/>
    <col min="8201" max="8201" width="1" style="412" customWidth="1"/>
    <col min="8202" max="8202" width="11.140625" style="412" customWidth="1"/>
    <col min="8203" max="8204" width="1.28515625" style="412" customWidth="1"/>
    <col min="8205" max="8205" width="11.42578125" style="412" customWidth="1"/>
    <col min="8206" max="8206" width="1" style="412" customWidth="1"/>
    <col min="8207" max="8207" width="11.7109375" style="412" customWidth="1"/>
    <col min="8208" max="8208" width="1" style="412" customWidth="1"/>
    <col min="8209" max="8209" width="2.140625" style="412" customWidth="1"/>
    <col min="8210" max="8210" width="12.140625" style="412" customWidth="1"/>
    <col min="8211" max="8211" width="3.28515625" style="412" customWidth="1"/>
    <col min="8212" max="8212" width="35.5703125" style="412" customWidth="1"/>
    <col min="8213" max="8213" width="10.5703125" style="412" customWidth="1"/>
    <col min="8214" max="8214" width="10.28515625" style="412" customWidth="1"/>
    <col min="8215" max="8215" width="9" style="412"/>
    <col min="8216" max="8216" width="21" style="412" bestFit="1" customWidth="1"/>
    <col min="8217" max="8217" width="4.42578125" style="412" customWidth="1"/>
    <col min="8218" max="8218" width="3.42578125" style="412" customWidth="1"/>
    <col min="8219" max="8219" width="2.140625" style="412" customWidth="1"/>
    <col min="8220" max="8220" width="7.140625" style="412" customWidth="1"/>
    <col min="8221" max="8221" width="3" style="412" customWidth="1"/>
    <col min="8222" max="8222" width="13" style="412" customWidth="1"/>
    <col min="8223" max="8223" width="2" style="412" customWidth="1"/>
    <col min="8224" max="8224" width="1.7109375" style="412" customWidth="1"/>
    <col min="8225" max="8225" width="12.140625" style="412" customWidth="1"/>
    <col min="8226" max="8226" width="3" style="412" customWidth="1"/>
    <col min="8227" max="8227" width="12.7109375" style="412" customWidth="1"/>
    <col min="8228" max="8228" width="1.7109375" style="412" customWidth="1"/>
    <col min="8229" max="8229" width="2.5703125" style="412" customWidth="1"/>
    <col min="8230" max="8448" width="9" style="412"/>
    <col min="8449" max="8449" width="10.28515625" style="412" customWidth="1"/>
    <col min="8450" max="8450" width="8.28515625" style="412" customWidth="1"/>
    <col min="8451" max="8451" width="1.7109375" style="412" customWidth="1"/>
    <col min="8452" max="8452" width="6.42578125" style="412" customWidth="1"/>
    <col min="8453" max="8453" width="1" style="412" customWidth="1"/>
    <col min="8454" max="8454" width="2.28515625" style="412" customWidth="1"/>
    <col min="8455" max="8455" width="1" style="412" customWidth="1"/>
    <col min="8456" max="8456" width="6.5703125" style="412" customWidth="1"/>
    <col min="8457" max="8457" width="1" style="412" customWidth="1"/>
    <col min="8458" max="8458" width="11.140625" style="412" customWidth="1"/>
    <col min="8459" max="8460" width="1.28515625" style="412" customWidth="1"/>
    <col min="8461" max="8461" width="11.42578125" style="412" customWidth="1"/>
    <col min="8462" max="8462" width="1" style="412" customWidth="1"/>
    <col min="8463" max="8463" width="11.7109375" style="412" customWidth="1"/>
    <col min="8464" max="8464" width="1" style="412" customWidth="1"/>
    <col min="8465" max="8465" width="2.140625" style="412" customWidth="1"/>
    <col min="8466" max="8466" width="12.140625" style="412" customWidth="1"/>
    <col min="8467" max="8467" width="3.28515625" style="412" customWidth="1"/>
    <col min="8468" max="8468" width="35.5703125" style="412" customWidth="1"/>
    <col min="8469" max="8469" width="10.5703125" style="412" customWidth="1"/>
    <col min="8470" max="8470" width="10.28515625" style="412" customWidth="1"/>
    <col min="8471" max="8471" width="9" style="412"/>
    <col min="8472" max="8472" width="21" style="412" bestFit="1" customWidth="1"/>
    <col min="8473" max="8473" width="4.42578125" style="412" customWidth="1"/>
    <col min="8474" max="8474" width="3.42578125" style="412" customWidth="1"/>
    <col min="8475" max="8475" width="2.140625" style="412" customWidth="1"/>
    <col min="8476" max="8476" width="7.140625" style="412" customWidth="1"/>
    <col min="8477" max="8477" width="3" style="412" customWidth="1"/>
    <col min="8478" max="8478" width="13" style="412" customWidth="1"/>
    <col min="8479" max="8479" width="2" style="412" customWidth="1"/>
    <col min="8480" max="8480" width="1.7109375" style="412" customWidth="1"/>
    <col min="8481" max="8481" width="12.140625" style="412" customWidth="1"/>
    <col min="8482" max="8482" width="3" style="412" customWidth="1"/>
    <col min="8483" max="8483" width="12.7109375" style="412" customWidth="1"/>
    <col min="8484" max="8484" width="1.7109375" style="412" customWidth="1"/>
    <col min="8485" max="8485" width="2.5703125" style="412" customWidth="1"/>
    <col min="8486" max="8704" width="9" style="412"/>
    <col min="8705" max="8705" width="10.28515625" style="412" customWidth="1"/>
    <col min="8706" max="8706" width="8.28515625" style="412" customWidth="1"/>
    <col min="8707" max="8707" width="1.7109375" style="412" customWidth="1"/>
    <col min="8708" max="8708" width="6.42578125" style="412" customWidth="1"/>
    <col min="8709" max="8709" width="1" style="412" customWidth="1"/>
    <col min="8710" max="8710" width="2.28515625" style="412" customWidth="1"/>
    <col min="8711" max="8711" width="1" style="412" customWidth="1"/>
    <col min="8712" max="8712" width="6.5703125" style="412" customWidth="1"/>
    <col min="8713" max="8713" width="1" style="412" customWidth="1"/>
    <col min="8714" max="8714" width="11.140625" style="412" customWidth="1"/>
    <col min="8715" max="8716" width="1.28515625" style="412" customWidth="1"/>
    <col min="8717" max="8717" width="11.42578125" style="412" customWidth="1"/>
    <col min="8718" max="8718" width="1" style="412" customWidth="1"/>
    <col min="8719" max="8719" width="11.7109375" style="412" customWidth="1"/>
    <col min="8720" max="8720" width="1" style="412" customWidth="1"/>
    <col min="8721" max="8721" width="2.140625" style="412" customWidth="1"/>
    <col min="8722" max="8722" width="12.140625" style="412" customWidth="1"/>
    <col min="8723" max="8723" width="3.28515625" style="412" customWidth="1"/>
    <col min="8724" max="8724" width="35.5703125" style="412" customWidth="1"/>
    <col min="8725" max="8725" width="10.5703125" style="412" customWidth="1"/>
    <col min="8726" max="8726" width="10.28515625" style="412" customWidth="1"/>
    <col min="8727" max="8727" width="9" style="412"/>
    <col min="8728" max="8728" width="21" style="412" bestFit="1" customWidth="1"/>
    <col min="8729" max="8729" width="4.42578125" style="412" customWidth="1"/>
    <col min="8730" max="8730" width="3.42578125" style="412" customWidth="1"/>
    <col min="8731" max="8731" width="2.140625" style="412" customWidth="1"/>
    <col min="8732" max="8732" width="7.140625" style="412" customWidth="1"/>
    <col min="8733" max="8733" width="3" style="412" customWidth="1"/>
    <col min="8734" max="8734" width="13" style="412" customWidth="1"/>
    <col min="8735" max="8735" width="2" style="412" customWidth="1"/>
    <col min="8736" max="8736" width="1.7109375" style="412" customWidth="1"/>
    <col min="8737" max="8737" width="12.140625" style="412" customWidth="1"/>
    <col min="8738" max="8738" width="3" style="412" customWidth="1"/>
    <col min="8739" max="8739" width="12.7109375" style="412" customWidth="1"/>
    <col min="8740" max="8740" width="1.7109375" style="412" customWidth="1"/>
    <col min="8741" max="8741" width="2.5703125" style="412" customWidth="1"/>
    <col min="8742" max="8960" width="9" style="412"/>
    <col min="8961" max="8961" width="10.28515625" style="412" customWidth="1"/>
    <col min="8962" max="8962" width="8.28515625" style="412" customWidth="1"/>
    <col min="8963" max="8963" width="1.7109375" style="412" customWidth="1"/>
    <col min="8964" max="8964" width="6.42578125" style="412" customWidth="1"/>
    <col min="8965" max="8965" width="1" style="412" customWidth="1"/>
    <col min="8966" max="8966" width="2.28515625" style="412" customWidth="1"/>
    <col min="8967" max="8967" width="1" style="412" customWidth="1"/>
    <col min="8968" max="8968" width="6.5703125" style="412" customWidth="1"/>
    <col min="8969" max="8969" width="1" style="412" customWidth="1"/>
    <col min="8970" max="8970" width="11.140625" style="412" customWidth="1"/>
    <col min="8971" max="8972" width="1.28515625" style="412" customWidth="1"/>
    <col min="8973" max="8973" width="11.42578125" style="412" customWidth="1"/>
    <col min="8974" max="8974" width="1" style="412" customWidth="1"/>
    <col min="8975" max="8975" width="11.7109375" style="412" customWidth="1"/>
    <col min="8976" max="8976" width="1" style="412" customWidth="1"/>
    <col min="8977" max="8977" width="2.140625" style="412" customWidth="1"/>
    <col min="8978" max="8978" width="12.140625" style="412" customWidth="1"/>
    <col min="8979" max="8979" width="3.28515625" style="412" customWidth="1"/>
    <col min="8980" max="8980" width="35.5703125" style="412" customWidth="1"/>
    <col min="8981" max="8981" width="10.5703125" style="412" customWidth="1"/>
    <col min="8982" max="8982" width="10.28515625" style="412" customWidth="1"/>
    <col min="8983" max="8983" width="9" style="412"/>
    <col min="8984" max="8984" width="21" style="412" bestFit="1" customWidth="1"/>
    <col min="8985" max="8985" width="4.42578125" style="412" customWidth="1"/>
    <col min="8986" max="8986" width="3.42578125" style="412" customWidth="1"/>
    <col min="8987" max="8987" width="2.140625" style="412" customWidth="1"/>
    <col min="8988" max="8988" width="7.140625" style="412" customWidth="1"/>
    <col min="8989" max="8989" width="3" style="412" customWidth="1"/>
    <col min="8990" max="8990" width="13" style="412" customWidth="1"/>
    <col min="8991" max="8991" width="2" style="412" customWidth="1"/>
    <col min="8992" max="8992" width="1.7109375" style="412" customWidth="1"/>
    <col min="8993" max="8993" width="12.140625" style="412" customWidth="1"/>
    <col min="8994" max="8994" width="3" style="412" customWidth="1"/>
    <col min="8995" max="8995" width="12.7109375" style="412" customWidth="1"/>
    <col min="8996" max="8996" width="1.7109375" style="412" customWidth="1"/>
    <col min="8997" max="8997" width="2.5703125" style="412" customWidth="1"/>
    <col min="8998" max="9216" width="9" style="412"/>
    <col min="9217" max="9217" width="10.28515625" style="412" customWidth="1"/>
    <col min="9218" max="9218" width="8.28515625" style="412" customWidth="1"/>
    <col min="9219" max="9219" width="1.7109375" style="412" customWidth="1"/>
    <col min="9220" max="9220" width="6.42578125" style="412" customWidth="1"/>
    <col min="9221" max="9221" width="1" style="412" customWidth="1"/>
    <col min="9222" max="9222" width="2.28515625" style="412" customWidth="1"/>
    <col min="9223" max="9223" width="1" style="412" customWidth="1"/>
    <col min="9224" max="9224" width="6.5703125" style="412" customWidth="1"/>
    <col min="9225" max="9225" width="1" style="412" customWidth="1"/>
    <col min="9226" max="9226" width="11.140625" style="412" customWidth="1"/>
    <col min="9227" max="9228" width="1.28515625" style="412" customWidth="1"/>
    <col min="9229" max="9229" width="11.42578125" style="412" customWidth="1"/>
    <col min="9230" max="9230" width="1" style="412" customWidth="1"/>
    <col min="9231" max="9231" width="11.7109375" style="412" customWidth="1"/>
    <col min="9232" max="9232" width="1" style="412" customWidth="1"/>
    <col min="9233" max="9233" width="2.140625" style="412" customWidth="1"/>
    <col min="9234" max="9234" width="12.140625" style="412" customWidth="1"/>
    <col min="9235" max="9235" width="3.28515625" style="412" customWidth="1"/>
    <col min="9236" max="9236" width="35.5703125" style="412" customWidth="1"/>
    <col min="9237" max="9237" width="10.5703125" style="412" customWidth="1"/>
    <col min="9238" max="9238" width="10.28515625" style="412" customWidth="1"/>
    <col min="9239" max="9239" width="9" style="412"/>
    <col min="9240" max="9240" width="21" style="412" bestFit="1" customWidth="1"/>
    <col min="9241" max="9241" width="4.42578125" style="412" customWidth="1"/>
    <col min="9242" max="9242" width="3.42578125" style="412" customWidth="1"/>
    <col min="9243" max="9243" width="2.140625" style="412" customWidth="1"/>
    <col min="9244" max="9244" width="7.140625" style="412" customWidth="1"/>
    <col min="9245" max="9245" width="3" style="412" customWidth="1"/>
    <col min="9246" max="9246" width="13" style="412" customWidth="1"/>
    <col min="9247" max="9247" width="2" style="412" customWidth="1"/>
    <col min="9248" max="9248" width="1.7109375" style="412" customWidth="1"/>
    <col min="9249" max="9249" width="12.140625" style="412" customWidth="1"/>
    <col min="9250" max="9250" width="3" style="412" customWidth="1"/>
    <col min="9251" max="9251" width="12.7109375" style="412" customWidth="1"/>
    <col min="9252" max="9252" width="1.7109375" style="412" customWidth="1"/>
    <col min="9253" max="9253" width="2.5703125" style="412" customWidth="1"/>
    <col min="9254" max="9472" width="9" style="412"/>
    <col min="9473" max="9473" width="10.28515625" style="412" customWidth="1"/>
    <col min="9474" max="9474" width="8.28515625" style="412" customWidth="1"/>
    <col min="9475" max="9475" width="1.7109375" style="412" customWidth="1"/>
    <col min="9476" max="9476" width="6.42578125" style="412" customWidth="1"/>
    <col min="9477" max="9477" width="1" style="412" customWidth="1"/>
    <col min="9478" max="9478" width="2.28515625" style="412" customWidth="1"/>
    <col min="9479" max="9479" width="1" style="412" customWidth="1"/>
    <col min="9480" max="9480" width="6.5703125" style="412" customWidth="1"/>
    <col min="9481" max="9481" width="1" style="412" customWidth="1"/>
    <col min="9482" max="9482" width="11.140625" style="412" customWidth="1"/>
    <col min="9483" max="9484" width="1.28515625" style="412" customWidth="1"/>
    <col min="9485" max="9485" width="11.42578125" style="412" customWidth="1"/>
    <col min="9486" max="9486" width="1" style="412" customWidth="1"/>
    <col min="9487" max="9487" width="11.7109375" style="412" customWidth="1"/>
    <col min="9488" max="9488" width="1" style="412" customWidth="1"/>
    <col min="9489" max="9489" width="2.140625" style="412" customWidth="1"/>
    <col min="9490" max="9490" width="12.140625" style="412" customWidth="1"/>
    <col min="9491" max="9491" width="3.28515625" style="412" customWidth="1"/>
    <col min="9492" max="9492" width="35.5703125" style="412" customWidth="1"/>
    <col min="9493" max="9493" width="10.5703125" style="412" customWidth="1"/>
    <col min="9494" max="9494" width="10.28515625" style="412" customWidth="1"/>
    <col min="9495" max="9495" width="9" style="412"/>
    <col min="9496" max="9496" width="21" style="412" bestFit="1" customWidth="1"/>
    <col min="9497" max="9497" width="4.42578125" style="412" customWidth="1"/>
    <col min="9498" max="9498" width="3.42578125" style="412" customWidth="1"/>
    <col min="9499" max="9499" width="2.140625" style="412" customWidth="1"/>
    <col min="9500" max="9500" width="7.140625" style="412" customWidth="1"/>
    <col min="9501" max="9501" width="3" style="412" customWidth="1"/>
    <col min="9502" max="9502" width="13" style="412" customWidth="1"/>
    <col min="9503" max="9503" width="2" style="412" customWidth="1"/>
    <col min="9504" max="9504" width="1.7109375" style="412" customWidth="1"/>
    <col min="9505" max="9505" width="12.140625" style="412" customWidth="1"/>
    <col min="9506" max="9506" width="3" style="412" customWidth="1"/>
    <col min="9507" max="9507" width="12.7109375" style="412" customWidth="1"/>
    <col min="9508" max="9508" width="1.7109375" style="412" customWidth="1"/>
    <col min="9509" max="9509" width="2.5703125" style="412" customWidth="1"/>
    <col min="9510" max="9728" width="9" style="412"/>
    <col min="9729" max="9729" width="10.28515625" style="412" customWidth="1"/>
    <col min="9730" max="9730" width="8.28515625" style="412" customWidth="1"/>
    <col min="9731" max="9731" width="1.7109375" style="412" customWidth="1"/>
    <col min="9732" max="9732" width="6.42578125" style="412" customWidth="1"/>
    <col min="9733" max="9733" width="1" style="412" customWidth="1"/>
    <col min="9734" max="9734" width="2.28515625" style="412" customWidth="1"/>
    <col min="9735" max="9735" width="1" style="412" customWidth="1"/>
    <col min="9736" max="9736" width="6.5703125" style="412" customWidth="1"/>
    <col min="9737" max="9737" width="1" style="412" customWidth="1"/>
    <col min="9738" max="9738" width="11.140625" style="412" customWidth="1"/>
    <col min="9739" max="9740" width="1.28515625" style="412" customWidth="1"/>
    <col min="9741" max="9741" width="11.42578125" style="412" customWidth="1"/>
    <col min="9742" max="9742" width="1" style="412" customWidth="1"/>
    <col min="9743" max="9743" width="11.7109375" style="412" customWidth="1"/>
    <col min="9744" max="9744" width="1" style="412" customWidth="1"/>
    <col min="9745" max="9745" width="2.140625" style="412" customWidth="1"/>
    <col min="9746" max="9746" width="12.140625" style="412" customWidth="1"/>
    <col min="9747" max="9747" width="3.28515625" style="412" customWidth="1"/>
    <col min="9748" max="9748" width="35.5703125" style="412" customWidth="1"/>
    <col min="9749" max="9749" width="10.5703125" style="412" customWidth="1"/>
    <col min="9750" max="9750" width="10.28515625" style="412" customWidth="1"/>
    <col min="9751" max="9751" width="9" style="412"/>
    <col min="9752" max="9752" width="21" style="412" bestFit="1" customWidth="1"/>
    <col min="9753" max="9753" width="4.42578125" style="412" customWidth="1"/>
    <col min="9754" max="9754" width="3.42578125" style="412" customWidth="1"/>
    <col min="9755" max="9755" width="2.140625" style="412" customWidth="1"/>
    <col min="9756" max="9756" width="7.140625" style="412" customWidth="1"/>
    <col min="9757" max="9757" width="3" style="412" customWidth="1"/>
    <col min="9758" max="9758" width="13" style="412" customWidth="1"/>
    <col min="9759" max="9759" width="2" style="412" customWidth="1"/>
    <col min="9760" max="9760" width="1.7109375" style="412" customWidth="1"/>
    <col min="9761" max="9761" width="12.140625" style="412" customWidth="1"/>
    <col min="9762" max="9762" width="3" style="412" customWidth="1"/>
    <col min="9763" max="9763" width="12.7109375" style="412" customWidth="1"/>
    <col min="9764" max="9764" width="1.7109375" style="412" customWidth="1"/>
    <col min="9765" max="9765" width="2.5703125" style="412" customWidth="1"/>
    <col min="9766" max="9984" width="9" style="412"/>
    <col min="9985" max="9985" width="10.28515625" style="412" customWidth="1"/>
    <col min="9986" max="9986" width="8.28515625" style="412" customWidth="1"/>
    <col min="9987" max="9987" width="1.7109375" style="412" customWidth="1"/>
    <col min="9988" max="9988" width="6.42578125" style="412" customWidth="1"/>
    <col min="9989" max="9989" width="1" style="412" customWidth="1"/>
    <col min="9990" max="9990" width="2.28515625" style="412" customWidth="1"/>
    <col min="9991" max="9991" width="1" style="412" customWidth="1"/>
    <col min="9992" max="9992" width="6.5703125" style="412" customWidth="1"/>
    <col min="9993" max="9993" width="1" style="412" customWidth="1"/>
    <col min="9994" max="9994" width="11.140625" style="412" customWidth="1"/>
    <col min="9995" max="9996" width="1.28515625" style="412" customWidth="1"/>
    <col min="9997" max="9997" width="11.42578125" style="412" customWidth="1"/>
    <col min="9998" max="9998" width="1" style="412" customWidth="1"/>
    <col min="9999" max="9999" width="11.7109375" style="412" customWidth="1"/>
    <col min="10000" max="10000" width="1" style="412" customWidth="1"/>
    <col min="10001" max="10001" width="2.140625" style="412" customWidth="1"/>
    <col min="10002" max="10002" width="12.140625" style="412" customWidth="1"/>
    <col min="10003" max="10003" width="3.28515625" style="412" customWidth="1"/>
    <col min="10004" max="10004" width="35.5703125" style="412" customWidth="1"/>
    <col min="10005" max="10005" width="10.5703125" style="412" customWidth="1"/>
    <col min="10006" max="10006" width="10.28515625" style="412" customWidth="1"/>
    <col min="10007" max="10007" width="9" style="412"/>
    <col min="10008" max="10008" width="21" style="412" bestFit="1" customWidth="1"/>
    <col min="10009" max="10009" width="4.42578125" style="412" customWidth="1"/>
    <col min="10010" max="10010" width="3.42578125" style="412" customWidth="1"/>
    <col min="10011" max="10011" width="2.140625" style="412" customWidth="1"/>
    <col min="10012" max="10012" width="7.140625" style="412" customWidth="1"/>
    <col min="10013" max="10013" width="3" style="412" customWidth="1"/>
    <col min="10014" max="10014" width="13" style="412" customWidth="1"/>
    <col min="10015" max="10015" width="2" style="412" customWidth="1"/>
    <col min="10016" max="10016" width="1.7109375" style="412" customWidth="1"/>
    <col min="10017" max="10017" width="12.140625" style="412" customWidth="1"/>
    <col min="10018" max="10018" width="3" style="412" customWidth="1"/>
    <col min="10019" max="10019" width="12.7109375" style="412" customWidth="1"/>
    <col min="10020" max="10020" width="1.7109375" style="412" customWidth="1"/>
    <col min="10021" max="10021" width="2.5703125" style="412" customWidth="1"/>
    <col min="10022" max="10240" width="9" style="412"/>
    <col min="10241" max="10241" width="10.28515625" style="412" customWidth="1"/>
    <col min="10242" max="10242" width="8.28515625" style="412" customWidth="1"/>
    <col min="10243" max="10243" width="1.7109375" style="412" customWidth="1"/>
    <col min="10244" max="10244" width="6.42578125" style="412" customWidth="1"/>
    <col min="10245" max="10245" width="1" style="412" customWidth="1"/>
    <col min="10246" max="10246" width="2.28515625" style="412" customWidth="1"/>
    <col min="10247" max="10247" width="1" style="412" customWidth="1"/>
    <col min="10248" max="10248" width="6.5703125" style="412" customWidth="1"/>
    <col min="10249" max="10249" width="1" style="412" customWidth="1"/>
    <col min="10250" max="10250" width="11.140625" style="412" customWidth="1"/>
    <col min="10251" max="10252" width="1.28515625" style="412" customWidth="1"/>
    <col min="10253" max="10253" width="11.42578125" style="412" customWidth="1"/>
    <col min="10254" max="10254" width="1" style="412" customWidth="1"/>
    <col min="10255" max="10255" width="11.7109375" style="412" customWidth="1"/>
    <col min="10256" max="10256" width="1" style="412" customWidth="1"/>
    <col min="10257" max="10257" width="2.140625" style="412" customWidth="1"/>
    <col min="10258" max="10258" width="12.140625" style="412" customWidth="1"/>
    <col min="10259" max="10259" width="3.28515625" style="412" customWidth="1"/>
    <col min="10260" max="10260" width="35.5703125" style="412" customWidth="1"/>
    <col min="10261" max="10261" width="10.5703125" style="412" customWidth="1"/>
    <col min="10262" max="10262" width="10.28515625" style="412" customWidth="1"/>
    <col min="10263" max="10263" width="9" style="412"/>
    <col min="10264" max="10264" width="21" style="412" bestFit="1" customWidth="1"/>
    <col min="10265" max="10265" width="4.42578125" style="412" customWidth="1"/>
    <col min="10266" max="10266" width="3.42578125" style="412" customWidth="1"/>
    <col min="10267" max="10267" width="2.140625" style="412" customWidth="1"/>
    <col min="10268" max="10268" width="7.140625" style="412" customWidth="1"/>
    <col min="10269" max="10269" width="3" style="412" customWidth="1"/>
    <col min="10270" max="10270" width="13" style="412" customWidth="1"/>
    <col min="10271" max="10271" width="2" style="412" customWidth="1"/>
    <col min="10272" max="10272" width="1.7109375" style="412" customWidth="1"/>
    <col min="10273" max="10273" width="12.140625" style="412" customWidth="1"/>
    <col min="10274" max="10274" width="3" style="412" customWidth="1"/>
    <col min="10275" max="10275" width="12.7109375" style="412" customWidth="1"/>
    <col min="10276" max="10276" width="1.7109375" style="412" customWidth="1"/>
    <col min="10277" max="10277" width="2.5703125" style="412" customWidth="1"/>
    <col min="10278" max="10496" width="9" style="412"/>
    <col min="10497" max="10497" width="10.28515625" style="412" customWidth="1"/>
    <col min="10498" max="10498" width="8.28515625" style="412" customWidth="1"/>
    <col min="10499" max="10499" width="1.7109375" style="412" customWidth="1"/>
    <col min="10500" max="10500" width="6.42578125" style="412" customWidth="1"/>
    <col min="10501" max="10501" width="1" style="412" customWidth="1"/>
    <col min="10502" max="10502" width="2.28515625" style="412" customWidth="1"/>
    <col min="10503" max="10503" width="1" style="412" customWidth="1"/>
    <col min="10504" max="10504" width="6.5703125" style="412" customWidth="1"/>
    <col min="10505" max="10505" width="1" style="412" customWidth="1"/>
    <col min="10506" max="10506" width="11.140625" style="412" customWidth="1"/>
    <col min="10507" max="10508" width="1.28515625" style="412" customWidth="1"/>
    <col min="10509" max="10509" width="11.42578125" style="412" customWidth="1"/>
    <col min="10510" max="10510" width="1" style="412" customWidth="1"/>
    <col min="10511" max="10511" width="11.7109375" style="412" customWidth="1"/>
    <col min="10512" max="10512" width="1" style="412" customWidth="1"/>
    <col min="10513" max="10513" width="2.140625" style="412" customWidth="1"/>
    <col min="10514" max="10514" width="12.140625" style="412" customWidth="1"/>
    <col min="10515" max="10515" width="3.28515625" style="412" customWidth="1"/>
    <col min="10516" max="10516" width="35.5703125" style="412" customWidth="1"/>
    <col min="10517" max="10517" width="10.5703125" style="412" customWidth="1"/>
    <col min="10518" max="10518" width="10.28515625" style="412" customWidth="1"/>
    <col min="10519" max="10519" width="9" style="412"/>
    <col min="10520" max="10520" width="21" style="412" bestFit="1" customWidth="1"/>
    <col min="10521" max="10521" width="4.42578125" style="412" customWidth="1"/>
    <col min="10522" max="10522" width="3.42578125" style="412" customWidth="1"/>
    <col min="10523" max="10523" width="2.140625" style="412" customWidth="1"/>
    <col min="10524" max="10524" width="7.140625" style="412" customWidth="1"/>
    <col min="10525" max="10525" width="3" style="412" customWidth="1"/>
    <col min="10526" max="10526" width="13" style="412" customWidth="1"/>
    <col min="10527" max="10527" width="2" style="412" customWidth="1"/>
    <col min="10528" max="10528" width="1.7109375" style="412" customWidth="1"/>
    <col min="10529" max="10529" width="12.140625" style="412" customWidth="1"/>
    <col min="10530" max="10530" width="3" style="412" customWidth="1"/>
    <col min="10531" max="10531" width="12.7109375" style="412" customWidth="1"/>
    <col min="10532" max="10532" width="1.7109375" style="412" customWidth="1"/>
    <col min="10533" max="10533" width="2.5703125" style="412" customWidth="1"/>
    <col min="10534" max="10752" width="9" style="412"/>
    <col min="10753" max="10753" width="10.28515625" style="412" customWidth="1"/>
    <col min="10754" max="10754" width="8.28515625" style="412" customWidth="1"/>
    <col min="10755" max="10755" width="1.7109375" style="412" customWidth="1"/>
    <col min="10756" max="10756" width="6.42578125" style="412" customWidth="1"/>
    <col min="10757" max="10757" width="1" style="412" customWidth="1"/>
    <col min="10758" max="10758" width="2.28515625" style="412" customWidth="1"/>
    <col min="10759" max="10759" width="1" style="412" customWidth="1"/>
    <col min="10760" max="10760" width="6.5703125" style="412" customWidth="1"/>
    <col min="10761" max="10761" width="1" style="412" customWidth="1"/>
    <col min="10762" max="10762" width="11.140625" style="412" customWidth="1"/>
    <col min="10763" max="10764" width="1.28515625" style="412" customWidth="1"/>
    <col min="10765" max="10765" width="11.42578125" style="412" customWidth="1"/>
    <col min="10766" max="10766" width="1" style="412" customWidth="1"/>
    <col min="10767" max="10767" width="11.7109375" style="412" customWidth="1"/>
    <col min="10768" max="10768" width="1" style="412" customWidth="1"/>
    <col min="10769" max="10769" width="2.140625" style="412" customWidth="1"/>
    <col min="10770" max="10770" width="12.140625" style="412" customWidth="1"/>
    <col min="10771" max="10771" width="3.28515625" style="412" customWidth="1"/>
    <col min="10772" max="10772" width="35.5703125" style="412" customWidth="1"/>
    <col min="10773" max="10773" width="10.5703125" style="412" customWidth="1"/>
    <col min="10774" max="10774" width="10.28515625" style="412" customWidth="1"/>
    <col min="10775" max="10775" width="9" style="412"/>
    <col min="10776" max="10776" width="21" style="412" bestFit="1" customWidth="1"/>
    <col min="10777" max="10777" width="4.42578125" style="412" customWidth="1"/>
    <col min="10778" max="10778" width="3.42578125" style="412" customWidth="1"/>
    <col min="10779" max="10779" width="2.140625" style="412" customWidth="1"/>
    <col min="10780" max="10780" width="7.140625" style="412" customWidth="1"/>
    <col min="10781" max="10781" width="3" style="412" customWidth="1"/>
    <col min="10782" max="10782" width="13" style="412" customWidth="1"/>
    <col min="10783" max="10783" width="2" style="412" customWidth="1"/>
    <col min="10784" max="10784" width="1.7109375" style="412" customWidth="1"/>
    <col min="10785" max="10785" width="12.140625" style="412" customWidth="1"/>
    <col min="10786" max="10786" width="3" style="412" customWidth="1"/>
    <col min="10787" max="10787" width="12.7109375" style="412" customWidth="1"/>
    <col min="10788" max="10788" width="1.7109375" style="412" customWidth="1"/>
    <col min="10789" max="10789" width="2.5703125" style="412" customWidth="1"/>
    <col min="10790" max="11008" width="9" style="412"/>
    <col min="11009" max="11009" width="10.28515625" style="412" customWidth="1"/>
    <col min="11010" max="11010" width="8.28515625" style="412" customWidth="1"/>
    <col min="11011" max="11011" width="1.7109375" style="412" customWidth="1"/>
    <col min="11012" max="11012" width="6.42578125" style="412" customWidth="1"/>
    <col min="11013" max="11013" width="1" style="412" customWidth="1"/>
    <col min="11014" max="11014" width="2.28515625" style="412" customWidth="1"/>
    <col min="11015" max="11015" width="1" style="412" customWidth="1"/>
    <col min="11016" max="11016" width="6.5703125" style="412" customWidth="1"/>
    <col min="11017" max="11017" width="1" style="412" customWidth="1"/>
    <col min="11018" max="11018" width="11.140625" style="412" customWidth="1"/>
    <col min="11019" max="11020" width="1.28515625" style="412" customWidth="1"/>
    <col min="11021" max="11021" width="11.42578125" style="412" customWidth="1"/>
    <col min="11022" max="11022" width="1" style="412" customWidth="1"/>
    <col min="11023" max="11023" width="11.7109375" style="412" customWidth="1"/>
    <col min="11024" max="11024" width="1" style="412" customWidth="1"/>
    <col min="11025" max="11025" width="2.140625" style="412" customWidth="1"/>
    <col min="11026" max="11026" width="12.140625" style="412" customWidth="1"/>
    <col min="11027" max="11027" width="3.28515625" style="412" customWidth="1"/>
    <col min="11028" max="11028" width="35.5703125" style="412" customWidth="1"/>
    <col min="11029" max="11029" width="10.5703125" style="412" customWidth="1"/>
    <col min="11030" max="11030" width="10.28515625" style="412" customWidth="1"/>
    <col min="11031" max="11031" width="9" style="412"/>
    <col min="11032" max="11032" width="21" style="412" bestFit="1" customWidth="1"/>
    <col min="11033" max="11033" width="4.42578125" style="412" customWidth="1"/>
    <col min="11034" max="11034" width="3.42578125" style="412" customWidth="1"/>
    <col min="11035" max="11035" width="2.140625" style="412" customWidth="1"/>
    <col min="11036" max="11036" width="7.140625" style="412" customWidth="1"/>
    <col min="11037" max="11037" width="3" style="412" customWidth="1"/>
    <col min="11038" max="11038" width="13" style="412" customWidth="1"/>
    <col min="11039" max="11039" width="2" style="412" customWidth="1"/>
    <col min="11040" max="11040" width="1.7109375" style="412" customWidth="1"/>
    <col min="11041" max="11041" width="12.140625" style="412" customWidth="1"/>
    <col min="11042" max="11042" width="3" style="412" customWidth="1"/>
    <col min="11043" max="11043" width="12.7109375" style="412" customWidth="1"/>
    <col min="11044" max="11044" width="1.7109375" style="412" customWidth="1"/>
    <col min="11045" max="11045" width="2.5703125" style="412" customWidth="1"/>
    <col min="11046" max="11264" width="9" style="412"/>
    <col min="11265" max="11265" width="10.28515625" style="412" customWidth="1"/>
    <col min="11266" max="11266" width="8.28515625" style="412" customWidth="1"/>
    <col min="11267" max="11267" width="1.7109375" style="412" customWidth="1"/>
    <col min="11268" max="11268" width="6.42578125" style="412" customWidth="1"/>
    <col min="11269" max="11269" width="1" style="412" customWidth="1"/>
    <col min="11270" max="11270" width="2.28515625" style="412" customWidth="1"/>
    <col min="11271" max="11271" width="1" style="412" customWidth="1"/>
    <col min="11272" max="11272" width="6.5703125" style="412" customWidth="1"/>
    <col min="11273" max="11273" width="1" style="412" customWidth="1"/>
    <col min="11274" max="11274" width="11.140625" style="412" customWidth="1"/>
    <col min="11275" max="11276" width="1.28515625" style="412" customWidth="1"/>
    <col min="11277" max="11277" width="11.42578125" style="412" customWidth="1"/>
    <col min="11278" max="11278" width="1" style="412" customWidth="1"/>
    <col min="11279" max="11279" width="11.7109375" style="412" customWidth="1"/>
    <col min="11280" max="11280" width="1" style="412" customWidth="1"/>
    <col min="11281" max="11281" width="2.140625" style="412" customWidth="1"/>
    <col min="11282" max="11282" width="12.140625" style="412" customWidth="1"/>
    <col min="11283" max="11283" width="3.28515625" style="412" customWidth="1"/>
    <col min="11284" max="11284" width="35.5703125" style="412" customWidth="1"/>
    <col min="11285" max="11285" width="10.5703125" style="412" customWidth="1"/>
    <col min="11286" max="11286" width="10.28515625" style="412" customWidth="1"/>
    <col min="11287" max="11287" width="9" style="412"/>
    <col min="11288" max="11288" width="21" style="412" bestFit="1" customWidth="1"/>
    <col min="11289" max="11289" width="4.42578125" style="412" customWidth="1"/>
    <col min="11290" max="11290" width="3.42578125" style="412" customWidth="1"/>
    <col min="11291" max="11291" width="2.140625" style="412" customWidth="1"/>
    <col min="11292" max="11292" width="7.140625" style="412" customWidth="1"/>
    <col min="11293" max="11293" width="3" style="412" customWidth="1"/>
    <col min="11294" max="11294" width="13" style="412" customWidth="1"/>
    <col min="11295" max="11295" width="2" style="412" customWidth="1"/>
    <col min="11296" max="11296" width="1.7109375" style="412" customWidth="1"/>
    <col min="11297" max="11297" width="12.140625" style="412" customWidth="1"/>
    <col min="11298" max="11298" width="3" style="412" customWidth="1"/>
    <col min="11299" max="11299" width="12.7109375" style="412" customWidth="1"/>
    <col min="11300" max="11300" width="1.7109375" style="412" customWidth="1"/>
    <col min="11301" max="11301" width="2.5703125" style="412" customWidth="1"/>
    <col min="11302" max="11520" width="9" style="412"/>
    <col min="11521" max="11521" width="10.28515625" style="412" customWidth="1"/>
    <col min="11522" max="11522" width="8.28515625" style="412" customWidth="1"/>
    <col min="11523" max="11523" width="1.7109375" style="412" customWidth="1"/>
    <col min="11524" max="11524" width="6.42578125" style="412" customWidth="1"/>
    <col min="11525" max="11525" width="1" style="412" customWidth="1"/>
    <col min="11526" max="11526" width="2.28515625" style="412" customWidth="1"/>
    <col min="11527" max="11527" width="1" style="412" customWidth="1"/>
    <col min="11528" max="11528" width="6.5703125" style="412" customWidth="1"/>
    <col min="11529" max="11529" width="1" style="412" customWidth="1"/>
    <col min="11530" max="11530" width="11.140625" style="412" customWidth="1"/>
    <col min="11531" max="11532" width="1.28515625" style="412" customWidth="1"/>
    <col min="11533" max="11533" width="11.42578125" style="412" customWidth="1"/>
    <col min="11534" max="11534" width="1" style="412" customWidth="1"/>
    <col min="11535" max="11535" width="11.7109375" style="412" customWidth="1"/>
    <col min="11536" max="11536" width="1" style="412" customWidth="1"/>
    <col min="11537" max="11537" width="2.140625" style="412" customWidth="1"/>
    <col min="11538" max="11538" width="12.140625" style="412" customWidth="1"/>
    <col min="11539" max="11539" width="3.28515625" style="412" customWidth="1"/>
    <col min="11540" max="11540" width="35.5703125" style="412" customWidth="1"/>
    <col min="11541" max="11541" width="10.5703125" style="412" customWidth="1"/>
    <col min="11542" max="11542" width="10.28515625" style="412" customWidth="1"/>
    <col min="11543" max="11543" width="9" style="412"/>
    <col min="11544" max="11544" width="21" style="412" bestFit="1" customWidth="1"/>
    <col min="11545" max="11545" width="4.42578125" style="412" customWidth="1"/>
    <col min="11546" max="11546" width="3.42578125" style="412" customWidth="1"/>
    <col min="11547" max="11547" width="2.140625" style="412" customWidth="1"/>
    <col min="11548" max="11548" width="7.140625" style="412" customWidth="1"/>
    <col min="11549" max="11549" width="3" style="412" customWidth="1"/>
    <col min="11550" max="11550" width="13" style="412" customWidth="1"/>
    <col min="11551" max="11551" width="2" style="412" customWidth="1"/>
    <col min="11552" max="11552" width="1.7109375" style="412" customWidth="1"/>
    <col min="11553" max="11553" width="12.140625" style="412" customWidth="1"/>
    <col min="11554" max="11554" width="3" style="412" customWidth="1"/>
    <col min="11555" max="11555" width="12.7109375" style="412" customWidth="1"/>
    <col min="11556" max="11556" width="1.7109375" style="412" customWidth="1"/>
    <col min="11557" max="11557" width="2.5703125" style="412" customWidth="1"/>
    <col min="11558" max="11776" width="9" style="412"/>
    <col min="11777" max="11777" width="10.28515625" style="412" customWidth="1"/>
    <col min="11778" max="11778" width="8.28515625" style="412" customWidth="1"/>
    <col min="11779" max="11779" width="1.7109375" style="412" customWidth="1"/>
    <col min="11780" max="11780" width="6.42578125" style="412" customWidth="1"/>
    <col min="11781" max="11781" width="1" style="412" customWidth="1"/>
    <col min="11782" max="11782" width="2.28515625" style="412" customWidth="1"/>
    <col min="11783" max="11783" width="1" style="412" customWidth="1"/>
    <col min="11784" max="11784" width="6.5703125" style="412" customWidth="1"/>
    <col min="11785" max="11785" width="1" style="412" customWidth="1"/>
    <col min="11786" max="11786" width="11.140625" style="412" customWidth="1"/>
    <col min="11787" max="11788" width="1.28515625" style="412" customWidth="1"/>
    <col min="11789" max="11789" width="11.42578125" style="412" customWidth="1"/>
    <col min="11790" max="11790" width="1" style="412" customWidth="1"/>
    <col min="11791" max="11791" width="11.7109375" style="412" customWidth="1"/>
    <col min="11792" max="11792" width="1" style="412" customWidth="1"/>
    <col min="11793" max="11793" width="2.140625" style="412" customWidth="1"/>
    <col min="11794" max="11794" width="12.140625" style="412" customWidth="1"/>
    <col min="11795" max="11795" width="3.28515625" style="412" customWidth="1"/>
    <col min="11796" max="11796" width="35.5703125" style="412" customWidth="1"/>
    <col min="11797" max="11797" width="10.5703125" style="412" customWidth="1"/>
    <col min="11798" max="11798" width="10.28515625" style="412" customWidth="1"/>
    <col min="11799" max="11799" width="9" style="412"/>
    <col min="11800" max="11800" width="21" style="412" bestFit="1" customWidth="1"/>
    <col min="11801" max="11801" width="4.42578125" style="412" customWidth="1"/>
    <col min="11802" max="11802" width="3.42578125" style="412" customWidth="1"/>
    <col min="11803" max="11803" width="2.140625" style="412" customWidth="1"/>
    <col min="11804" max="11804" width="7.140625" style="412" customWidth="1"/>
    <col min="11805" max="11805" width="3" style="412" customWidth="1"/>
    <col min="11806" max="11806" width="13" style="412" customWidth="1"/>
    <col min="11807" max="11807" width="2" style="412" customWidth="1"/>
    <col min="11808" max="11808" width="1.7109375" style="412" customWidth="1"/>
    <col min="11809" max="11809" width="12.140625" style="412" customWidth="1"/>
    <col min="11810" max="11810" width="3" style="412" customWidth="1"/>
    <col min="11811" max="11811" width="12.7109375" style="412" customWidth="1"/>
    <col min="11812" max="11812" width="1.7109375" style="412" customWidth="1"/>
    <col min="11813" max="11813" width="2.5703125" style="412" customWidth="1"/>
    <col min="11814" max="12032" width="9" style="412"/>
    <col min="12033" max="12033" width="10.28515625" style="412" customWidth="1"/>
    <col min="12034" max="12034" width="8.28515625" style="412" customWidth="1"/>
    <col min="12035" max="12035" width="1.7109375" style="412" customWidth="1"/>
    <col min="12036" max="12036" width="6.42578125" style="412" customWidth="1"/>
    <col min="12037" max="12037" width="1" style="412" customWidth="1"/>
    <col min="12038" max="12038" width="2.28515625" style="412" customWidth="1"/>
    <col min="12039" max="12039" width="1" style="412" customWidth="1"/>
    <col min="12040" max="12040" width="6.5703125" style="412" customWidth="1"/>
    <col min="12041" max="12041" width="1" style="412" customWidth="1"/>
    <col min="12042" max="12042" width="11.140625" style="412" customWidth="1"/>
    <col min="12043" max="12044" width="1.28515625" style="412" customWidth="1"/>
    <col min="12045" max="12045" width="11.42578125" style="412" customWidth="1"/>
    <col min="12046" max="12046" width="1" style="412" customWidth="1"/>
    <col min="12047" max="12047" width="11.7109375" style="412" customWidth="1"/>
    <col min="12048" max="12048" width="1" style="412" customWidth="1"/>
    <col min="12049" max="12049" width="2.140625" style="412" customWidth="1"/>
    <col min="12050" max="12050" width="12.140625" style="412" customWidth="1"/>
    <col min="12051" max="12051" width="3.28515625" style="412" customWidth="1"/>
    <col min="12052" max="12052" width="35.5703125" style="412" customWidth="1"/>
    <col min="12053" max="12053" width="10.5703125" style="412" customWidth="1"/>
    <col min="12054" max="12054" width="10.28515625" style="412" customWidth="1"/>
    <col min="12055" max="12055" width="9" style="412"/>
    <col min="12056" max="12056" width="21" style="412" bestFit="1" customWidth="1"/>
    <col min="12057" max="12057" width="4.42578125" style="412" customWidth="1"/>
    <col min="12058" max="12058" width="3.42578125" style="412" customWidth="1"/>
    <col min="12059" max="12059" width="2.140625" style="412" customWidth="1"/>
    <col min="12060" max="12060" width="7.140625" style="412" customWidth="1"/>
    <col min="12061" max="12061" width="3" style="412" customWidth="1"/>
    <col min="12062" max="12062" width="13" style="412" customWidth="1"/>
    <col min="12063" max="12063" width="2" style="412" customWidth="1"/>
    <col min="12064" max="12064" width="1.7109375" style="412" customWidth="1"/>
    <col min="12065" max="12065" width="12.140625" style="412" customWidth="1"/>
    <col min="12066" max="12066" width="3" style="412" customWidth="1"/>
    <col min="12067" max="12067" width="12.7109375" style="412" customWidth="1"/>
    <col min="12068" max="12068" width="1.7109375" style="412" customWidth="1"/>
    <col min="12069" max="12069" width="2.5703125" style="412" customWidth="1"/>
    <col min="12070" max="12288" width="9" style="412"/>
    <col min="12289" max="12289" width="10.28515625" style="412" customWidth="1"/>
    <col min="12290" max="12290" width="8.28515625" style="412" customWidth="1"/>
    <col min="12291" max="12291" width="1.7109375" style="412" customWidth="1"/>
    <col min="12292" max="12292" width="6.42578125" style="412" customWidth="1"/>
    <col min="12293" max="12293" width="1" style="412" customWidth="1"/>
    <col min="12294" max="12294" width="2.28515625" style="412" customWidth="1"/>
    <col min="12295" max="12295" width="1" style="412" customWidth="1"/>
    <col min="12296" max="12296" width="6.5703125" style="412" customWidth="1"/>
    <col min="12297" max="12297" width="1" style="412" customWidth="1"/>
    <col min="12298" max="12298" width="11.140625" style="412" customWidth="1"/>
    <col min="12299" max="12300" width="1.28515625" style="412" customWidth="1"/>
    <col min="12301" max="12301" width="11.42578125" style="412" customWidth="1"/>
    <col min="12302" max="12302" width="1" style="412" customWidth="1"/>
    <col min="12303" max="12303" width="11.7109375" style="412" customWidth="1"/>
    <col min="12304" max="12304" width="1" style="412" customWidth="1"/>
    <col min="12305" max="12305" width="2.140625" style="412" customWidth="1"/>
    <col min="12306" max="12306" width="12.140625" style="412" customWidth="1"/>
    <col min="12307" max="12307" width="3.28515625" style="412" customWidth="1"/>
    <col min="12308" max="12308" width="35.5703125" style="412" customWidth="1"/>
    <col min="12309" max="12309" width="10.5703125" style="412" customWidth="1"/>
    <col min="12310" max="12310" width="10.28515625" style="412" customWidth="1"/>
    <col min="12311" max="12311" width="9" style="412"/>
    <col min="12312" max="12312" width="21" style="412" bestFit="1" customWidth="1"/>
    <col min="12313" max="12313" width="4.42578125" style="412" customWidth="1"/>
    <col min="12314" max="12314" width="3.42578125" style="412" customWidth="1"/>
    <col min="12315" max="12315" width="2.140625" style="412" customWidth="1"/>
    <col min="12316" max="12316" width="7.140625" style="412" customWidth="1"/>
    <col min="12317" max="12317" width="3" style="412" customWidth="1"/>
    <col min="12318" max="12318" width="13" style="412" customWidth="1"/>
    <col min="12319" max="12319" width="2" style="412" customWidth="1"/>
    <col min="12320" max="12320" width="1.7109375" style="412" customWidth="1"/>
    <col min="12321" max="12321" width="12.140625" style="412" customWidth="1"/>
    <col min="12322" max="12322" width="3" style="412" customWidth="1"/>
    <col min="12323" max="12323" width="12.7109375" style="412" customWidth="1"/>
    <col min="12324" max="12324" width="1.7109375" style="412" customWidth="1"/>
    <col min="12325" max="12325" width="2.5703125" style="412" customWidth="1"/>
    <col min="12326" max="12544" width="9" style="412"/>
    <col min="12545" max="12545" width="10.28515625" style="412" customWidth="1"/>
    <col min="12546" max="12546" width="8.28515625" style="412" customWidth="1"/>
    <col min="12547" max="12547" width="1.7109375" style="412" customWidth="1"/>
    <col min="12548" max="12548" width="6.42578125" style="412" customWidth="1"/>
    <col min="12549" max="12549" width="1" style="412" customWidth="1"/>
    <col min="12550" max="12550" width="2.28515625" style="412" customWidth="1"/>
    <col min="12551" max="12551" width="1" style="412" customWidth="1"/>
    <col min="12552" max="12552" width="6.5703125" style="412" customWidth="1"/>
    <col min="12553" max="12553" width="1" style="412" customWidth="1"/>
    <col min="12554" max="12554" width="11.140625" style="412" customWidth="1"/>
    <col min="12555" max="12556" width="1.28515625" style="412" customWidth="1"/>
    <col min="12557" max="12557" width="11.42578125" style="412" customWidth="1"/>
    <col min="12558" max="12558" width="1" style="412" customWidth="1"/>
    <col min="12559" max="12559" width="11.7109375" style="412" customWidth="1"/>
    <col min="12560" max="12560" width="1" style="412" customWidth="1"/>
    <col min="12561" max="12561" width="2.140625" style="412" customWidth="1"/>
    <col min="12562" max="12562" width="12.140625" style="412" customWidth="1"/>
    <col min="12563" max="12563" width="3.28515625" style="412" customWidth="1"/>
    <col min="12564" max="12564" width="35.5703125" style="412" customWidth="1"/>
    <col min="12565" max="12565" width="10.5703125" style="412" customWidth="1"/>
    <col min="12566" max="12566" width="10.28515625" style="412" customWidth="1"/>
    <col min="12567" max="12567" width="9" style="412"/>
    <col min="12568" max="12568" width="21" style="412" bestFit="1" customWidth="1"/>
    <col min="12569" max="12569" width="4.42578125" style="412" customWidth="1"/>
    <col min="12570" max="12570" width="3.42578125" style="412" customWidth="1"/>
    <col min="12571" max="12571" width="2.140625" style="412" customWidth="1"/>
    <col min="12572" max="12572" width="7.140625" style="412" customWidth="1"/>
    <col min="12573" max="12573" width="3" style="412" customWidth="1"/>
    <col min="12574" max="12574" width="13" style="412" customWidth="1"/>
    <col min="12575" max="12575" width="2" style="412" customWidth="1"/>
    <col min="12576" max="12576" width="1.7109375" style="412" customWidth="1"/>
    <col min="12577" max="12577" width="12.140625" style="412" customWidth="1"/>
    <col min="12578" max="12578" width="3" style="412" customWidth="1"/>
    <col min="12579" max="12579" width="12.7109375" style="412" customWidth="1"/>
    <col min="12580" max="12580" width="1.7109375" style="412" customWidth="1"/>
    <col min="12581" max="12581" width="2.5703125" style="412" customWidth="1"/>
    <col min="12582" max="12800" width="9" style="412"/>
    <col min="12801" max="12801" width="10.28515625" style="412" customWidth="1"/>
    <col min="12802" max="12802" width="8.28515625" style="412" customWidth="1"/>
    <col min="12803" max="12803" width="1.7109375" style="412" customWidth="1"/>
    <col min="12804" max="12804" width="6.42578125" style="412" customWidth="1"/>
    <col min="12805" max="12805" width="1" style="412" customWidth="1"/>
    <col min="12806" max="12806" width="2.28515625" style="412" customWidth="1"/>
    <col min="12807" max="12807" width="1" style="412" customWidth="1"/>
    <col min="12808" max="12808" width="6.5703125" style="412" customWidth="1"/>
    <col min="12809" max="12809" width="1" style="412" customWidth="1"/>
    <col min="12810" max="12810" width="11.140625" style="412" customWidth="1"/>
    <col min="12811" max="12812" width="1.28515625" style="412" customWidth="1"/>
    <col min="12813" max="12813" width="11.42578125" style="412" customWidth="1"/>
    <col min="12814" max="12814" width="1" style="412" customWidth="1"/>
    <col min="12815" max="12815" width="11.7109375" style="412" customWidth="1"/>
    <col min="12816" max="12816" width="1" style="412" customWidth="1"/>
    <col min="12817" max="12817" width="2.140625" style="412" customWidth="1"/>
    <col min="12818" max="12818" width="12.140625" style="412" customWidth="1"/>
    <col min="12819" max="12819" width="3.28515625" style="412" customWidth="1"/>
    <col min="12820" max="12820" width="35.5703125" style="412" customWidth="1"/>
    <col min="12821" max="12821" width="10.5703125" style="412" customWidth="1"/>
    <col min="12822" max="12822" width="10.28515625" style="412" customWidth="1"/>
    <col min="12823" max="12823" width="9" style="412"/>
    <col min="12824" max="12824" width="21" style="412" bestFit="1" customWidth="1"/>
    <col min="12825" max="12825" width="4.42578125" style="412" customWidth="1"/>
    <col min="12826" max="12826" width="3.42578125" style="412" customWidth="1"/>
    <col min="12827" max="12827" width="2.140625" style="412" customWidth="1"/>
    <col min="12828" max="12828" width="7.140625" style="412" customWidth="1"/>
    <col min="12829" max="12829" width="3" style="412" customWidth="1"/>
    <col min="12830" max="12830" width="13" style="412" customWidth="1"/>
    <col min="12831" max="12831" width="2" style="412" customWidth="1"/>
    <col min="12832" max="12832" width="1.7109375" style="412" customWidth="1"/>
    <col min="12833" max="12833" width="12.140625" style="412" customWidth="1"/>
    <col min="12834" max="12834" width="3" style="412" customWidth="1"/>
    <col min="12835" max="12835" width="12.7109375" style="412" customWidth="1"/>
    <col min="12836" max="12836" width="1.7109375" style="412" customWidth="1"/>
    <col min="12837" max="12837" width="2.5703125" style="412" customWidth="1"/>
    <col min="12838" max="13056" width="9" style="412"/>
    <col min="13057" max="13057" width="10.28515625" style="412" customWidth="1"/>
    <col min="13058" max="13058" width="8.28515625" style="412" customWidth="1"/>
    <col min="13059" max="13059" width="1.7109375" style="412" customWidth="1"/>
    <col min="13060" max="13060" width="6.42578125" style="412" customWidth="1"/>
    <col min="13061" max="13061" width="1" style="412" customWidth="1"/>
    <col min="13062" max="13062" width="2.28515625" style="412" customWidth="1"/>
    <col min="13063" max="13063" width="1" style="412" customWidth="1"/>
    <col min="13064" max="13064" width="6.5703125" style="412" customWidth="1"/>
    <col min="13065" max="13065" width="1" style="412" customWidth="1"/>
    <col min="13066" max="13066" width="11.140625" style="412" customWidth="1"/>
    <col min="13067" max="13068" width="1.28515625" style="412" customWidth="1"/>
    <col min="13069" max="13069" width="11.42578125" style="412" customWidth="1"/>
    <col min="13070" max="13070" width="1" style="412" customWidth="1"/>
    <col min="13071" max="13071" width="11.7109375" style="412" customWidth="1"/>
    <col min="13072" max="13072" width="1" style="412" customWidth="1"/>
    <col min="13073" max="13073" width="2.140625" style="412" customWidth="1"/>
    <col min="13074" max="13074" width="12.140625" style="412" customWidth="1"/>
    <col min="13075" max="13075" width="3.28515625" style="412" customWidth="1"/>
    <col min="13076" max="13076" width="35.5703125" style="412" customWidth="1"/>
    <col min="13077" max="13077" width="10.5703125" style="412" customWidth="1"/>
    <col min="13078" max="13078" width="10.28515625" style="412" customWidth="1"/>
    <col min="13079" max="13079" width="9" style="412"/>
    <col min="13080" max="13080" width="21" style="412" bestFit="1" customWidth="1"/>
    <col min="13081" max="13081" width="4.42578125" style="412" customWidth="1"/>
    <col min="13082" max="13082" width="3.42578125" style="412" customWidth="1"/>
    <col min="13083" max="13083" width="2.140625" style="412" customWidth="1"/>
    <col min="13084" max="13084" width="7.140625" style="412" customWidth="1"/>
    <col min="13085" max="13085" width="3" style="412" customWidth="1"/>
    <col min="13086" max="13086" width="13" style="412" customWidth="1"/>
    <col min="13087" max="13087" width="2" style="412" customWidth="1"/>
    <col min="13088" max="13088" width="1.7109375" style="412" customWidth="1"/>
    <col min="13089" max="13089" width="12.140625" style="412" customWidth="1"/>
    <col min="13090" max="13090" width="3" style="412" customWidth="1"/>
    <col min="13091" max="13091" width="12.7109375" style="412" customWidth="1"/>
    <col min="13092" max="13092" width="1.7109375" style="412" customWidth="1"/>
    <col min="13093" max="13093" width="2.5703125" style="412" customWidth="1"/>
    <col min="13094" max="13312" width="9" style="412"/>
    <col min="13313" max="13313" width="10.28515625" style="412" customWidth="1"/>
    <col min="13314" max="13314" width="8.28515625" style="412" customWidth="1"/>
    <col min="13315" max="13315" width="1.7109375" style="412" customWidth="1"/>
    <col min="13316" max="13316" width="6.42578125" style="412" customWidth="1"/>
    <col min="13317" max="13317" width="1" style="412" customWidth="1"/>
    <col min="13318" max="13318" width="2.28515625" style="412" customWidth="1"/>
    <col min="13319" max="13319" width="1" style="412" customWidth="1"/>
    <col min="13320" max="13320" width="6.5703125" style="412" customWidth="1"/>
    <col min="13321" max="13321" width="1" style="412" customWidth="1"/>
    <col min="13322" max="13322" width="11.140625" style="412" customWidth="1"/>
    <col min="13323" max="13324" width="1.28515625" style="412" customWidth="1"/>
    <col min="13325" max="13325" width="11.42578125" style="412" customWidth="1"/>
    <col min="13326" max="13326" width="1" style="412" customWidth="1"/>
    <col min="13327" max="13327" width="11.7109375" style="412" customWidth="1"/>
    <col min="13328" max="13328" width="1" style="412" customWidth="1"/>
    <col min="13329" max="13329" width="2.140625" style="412" customWidth="1"/>
    <col min="13330" max="13330" width="12.140625" style="412" customWidth="1"/>
    <col min="13331" max="13331" width="3.28515625" style="412" customWidth="1"/>
    <col min="13332" max="13332" width="35.5703125" style="412" customWidth="1"/>
    <col min="13333" max="13333" width="10.5703125" style="412" customWidth="1"/>
    <col min="13334" max="13334" width="10.28515625" style="412" customWidth="1"/>
    <col min="13335" max="13335" width="9" style="412"/>
    <col min="13336" max="13336" width="21" style="412" bestFit="1" customWidth="1"/>
    <col min="13337" max="13337" width="4.42578125" style="412" customWidth="1"/>
    <col min="13338" max="13338" width="3.42578125" style="412" customWidth="1"/>
    <col min="13339" max="13339" width="2.140625" style="412" customWidth="1"/>
    <col min="13340" max="13340" width="7.140625" style="412" customWidth="1"/>
    <col min="13341" max="13341" width="3" style="412" customWidth="1"/>
    <col min="13342" max="13342" width="13" style="412" customWidth="1"/>
    <col min="13343" max="13343" width="2" style="412" customWidth="1"/>
    <col min="13344" max="13344" width="1.7109375" style="412" customWidth="1"/>
    <col min="13345" max="13345" width="12.140625" style="412" customWidth="1"/>
    <col min="13346" max="13346" width="3" style="412" customWidth="1"/>
    <col min="13347" max="13347" width="12.7109375" style="412" customWidth="1"/>
    <col min="13348" max="13348" width="1.7109375" style="412" customWidth="1"/>
    <col min="13349" max="13349" width="2.5703125" style="412" customWidth="1"/>
    <col min="13350" max="13568" width="9" style="412"/>
    <col min="13569" max="13569" width="10.28515625" style="412" customWidth="1"/>
    <col min="13570" max="13570" width="8.28515625" style="412" customWidth="1"/>
    <col min="13571" max="13571" width="1.7109375" style="412" customWidth="1"/>
    <col min="13572" max="13572" width="6.42578125" style="412" customWidth="1"/>
    <col min="13573" max="13573" width="1" style="412" customWidth="1"/>
    <col min="13574" max="13574" width="2.28515625" style="412" customWidth="1"/>
    <col min="13575" max="13575" width="1" style="412" customWidth="1"/>
    <col min="13576" max="13576" width="6.5703125" style="412" customWidth="1"/>
    <col min="13577" max="13577" width="1" style="412" customWidth="1"/>
    <col min="13578" max="13578" width="11.140625" style="412" customWidth="1"/>
    <col min="13579" max="13580" width="1.28515625" style="412" customWidth="1"/>
    <col min="13581" max="13581" width="11.42578125" style="412" customWidth="1"/>
    <col min="13582" max="13582" width="1" style="412" customWidth="1"/>
    <col min="13583" max="13583" width="11.7109375" style="412" customWidth="1"/>
    <col min="13584" max="13584" width="1" style="412" customWidth="1"/>
    <col min="13585" max="13585" width="2.140625" style="412" customWidth="1"/>
    <col min="13586" max="13586" width="12.140625" style="412" customWidth="1"/>
    <col min="13587" max="13587" width="3.28515625" style="412" customWidth="1"/>
    <col min="13588" max="13588" width="35.5703125" style="412" customWidth="1"/>
    <col min="13589" max="13589" width="10.5703125" style="412" customWidth="1"/>
    <col min="13590" max="13590" width="10.28515625" style="412" customWidth="1"/>
    <col min="13591" max="13591" width="9" style="412"/>
    <col min="13592" max="13592" width="21" style="412" bestFit="1" customWidth="1"/>
    <col min="13593" max="13593" width="4.42578125" style="412" customWidth="1"/>
    <col min="13594" max="13594" width="3.42578125" style="412" customWidth="1"/>
    <col min="13595" max="13595" width="2.140625" style="412" customWidth="1"/>
    <col min="13596" max="13596" width="7.140625" style="412" customWidth="1"/>
    <col min="13597" max="13597" width="3" style="412" customWidth="1"/>
    <col min="13598" max="13598" width="13" style="412" customWidth="1"/>
    <col min="13599" max="13599" width="2" style="412" customWidth="1"/>
    <col min="13600" max="13600" width="1.7109375" style="412" customWidth="1"/>
    <col min="13601" max="13601" width="12.140625" style="412" customWidth="1"/>
    <col min="13602" max="13602" width="3" style="412" customWidth="1"/>
    <col min="13603" max="13603" width="12.7109375" style="412" customWidth="1"/>
    <col min="13604" max="13604" width="1.7109375" style="412" customWidth="1"/>
    <col min="13605" max="13605" width="2.5703125" style="412" customWidth="1"/>
    <col min="13606" max="13824" width="9" style="412"/>
    <col min="13825" max="13825" width="10.28515625" style="412" customWidth="1"/>
    <col min="13826" max="13826" width="8.28515625" style="412" customWidth="1"/>
    <col min="13827" max="13827" width="1.7109375" style="412" customWidth="1"/>
    <col min="13828" max="13828" width="6.42578125" style="412" customWidth="1"/>
    <col min="13829" max="13829" width="1" style="412" customWidth="1"/>
    <col min="13830" max="13830" width="2.28515625" style="412" customWidth="1"/>
    <col min="13831" max="13831" width="1" style="412" customWidth="1"/>
    <col min="13832" max="13832" width="6.5703125" style="412" customWidth="1"/>
    <col min="13833" max="13833" width="1" style="412" customWidth="1"/>
    <col min="13834" max="13834" width="11.140625" style="412" customWidth="1"/>
    <col min="13835" max="13836" width="1.28515625" style="412" customWidth="1"/>
    <col min="13837" max="13837" width="11.42578125" style="412" customWidth="1"/>
    <col min="13838" max="13838" width="1" style="412" customWidth="1"/>
    <col min="13839" max="13839" width="11.7109375" style="412" customWidth="1"/>
    <col min="13840" max="13840" width="1" style="412" customWidth="1"/>
    <col min="13841" max="13841" width="2.140625" style="412" customWidth="1"/>
    <col min="13842" max="13842" width="12.140625" style="412" customWidth="1"/>
    <col min="13843" max="13843" width="3.28515625" style="412" customWidth="1"/>
    <col min="13844" max="13844" width="35.5703125" style="412" customWidth="1"/>
    <col min="13845" max="13845" width="10.5703125" style="412" customWidth="1"/>
    <col min="13846" max="13846" width="10.28515625" style="412" customWidth="1"/>
    <col min="13847" max="13847" width="9" style="412"/>
    <col min="13848" max="13848" width="21" style="412" bestFit="1" customWidth="1"/>
    <col min="13849" max="13849" width="4.42578125" style="412" customWidth="1"/>
    <col min="13850" max="13850" width="3.42578125" style="412" customWidth="1"/>
    <col min="13851" max="13851" width="2.140625" style="412" customWidth="1"/>
    <col min="13852" max="13852" width="7.140625" style="412" customWidth="1"/>
    <col min="13853" max="13853" width="3" style="412" customWidth="1"/>
    <col min="13854" max="13854" width="13" style="412" customWidth="1"/>
    <col min="13855" max="13855" width="2" style="412" customWidth="1"/>
    <col min="13856" max="13856" width="1.7109375" style="412" customWidth="1"/>
    <col min="13857" max="13857" width="12.140625" style="412" customWidth="1"/>
    <col min="13858" max="13858" width="3" style="412" customWidth="1"/>
    <col min="13859" max="13859" width="12.7109375" style="412" customWidth="1"/>
    <col min="13860" max="13860" width="1.7109375" style="412" customWidth="1"/>
    <col min="13861" max="13861" width="2.5703125" style="412" customWidth="1"/>
    <col min="13862" max="14080" width="9" style="412"/>
    <col min="14081" max="14081" width="10.28515625" style="412" customWidth="1"/>
    <col min="14082" max="14082" width="8.28515625" style="412" customWidth="1"/>
    <col min="14083" max="14083" width="1.7109375" style="412" customWidth="1"/>
    <col min="14084" max="14084" width="6.42578125" style="412" customWidth="1"/>
    <col min="14085" max="14085" width="1" style="412" customWidth="1"/>
    <col min="14086" max="14086" width="2.28515625" style="412" customWidth="1"/>
    <col min="14087" max="14087" width="1" style="412" customWidth="1"/>
    <col min="14088" max="14088" width="6.5703125" style="412" customWidth="1"/>
    <col min="14089" max="14089" width="1" style="412" customWidth="1"/>
    <col min="14090" max="14090" width="11.140625" style="412" customWidth="1"/>
    <col min="14091" max="14092" width="1.28515625" style="412" customWidth="1"/>
    <col min="14093" max="14093" width="11.42578125" style="412" customWidth="1"/>
    <col min="14094" max="14094" width="1" style="412" customWidth="1"/>
    <col min="14095" max="14095" width="11.7109375" style="412" customWidth="1"/>
    <col min="14096" max="14096" width="1" style="412" customWidth="1"/>
    <col min="14097" max="14097" width="2.140625" style="412" customWidth="1"/>
    <col min="14098" max="14098" width="12.140625" style="412" customWidth="1"/>
    <col min="14099" max="14099" width="3.28515625" style="412" customWidth="1"/>
    <col min="14100" max="14100" width="35.5703125" style="412" customWidth="1"/>
    <col min="14101" max="14101" width="10.5703125" style="412" customWidth="1"/>
    <col min="14102" max="14102" width="10.28515625" style="412" customWidth="1"/>
    <col min="14103" max="14103" width="9" style="412"/>
    <col min="14104" max="14104" width="21" style="412" bestFit="1" customWidth="1"/>
    <col min="14105" max="14105" width="4.42578125" style="412" customWidth="1"/>
    <col min="14106" max="14106" width="3.42578125" style="412" customWidth="1"/>
    <col min="14107" max="14107" width="2.140625" style="412" customWidth="1"/>
    <col min="14108" max="14108" width="7.140625" style="412" customWidth="1"/>
    <col min="14109" max="14109" width="3" style="412" customWidth="1"/>
    <col min="14110" max="14110" width="13" style="412" customWidth="1"/>
    <col min="14111" max="14111" width="2" style="412" customWidth="1"/>
    <col min="14112" max="14112" width="1.7109375" style="412" customWidth="1"/>
    <col min="14113" max="14113" width="12.140625" style="412" customWidth="1"/>
    <col min="14114" max="14114" width="3" style="412" customWidth="1"/>
    <col min="14115" max="14115" width="12.7109375" style="412" customWidth="1"/>
    <col min="14116" max="14116" width="1.7109375" style="412" customWidth="1"/>
    <col min="14117" max="14117" width="2.5703125" style="412" customWidth="1"/>
    <col min="14118" max="14336" width="9" style="412"/>
    <col min="14337" max="14337" width="10.28515625" style="412" customWidth="1"/>
    <col min="14338" max="14338" width="8.28515625" style="412" customWidth="1"/>
    <col min="14339" max="14339" width="1.7109375" style="412" customWidth="1"/>
    <col min="14340" max="14340" width="6.42578125" style="412" customWidth="1"/>
    <col min="14341" max="14341" width="1" style="412" customWidth="1"/>
    <col min="14342" max="14342" width="2.28515625" style="412" customWidth="1"/>
    <col min="14343" max="14343" width="1" style="412" customWidth="1"/>
    <col min="14344" max="14344" width="6.5703125" style="412" customWidth="1"/>
    <col min="14345" max="14345" width="1" style="412" customWidth="1"/>
    <col min="14346" max="14346" width="11.140625" style="412" customWidth="1"/>
    <col min="14347" max="14348" width="1.28515625" style="412" customWidth="1"/>
    <col min="14349" max="14349" width="11.42578125" style="412" customWidth="1"/>
    <col min="14350" max="14350" width="1" style="412" customWidth="1"/>
    <col min="14351" max="14351" width="11.7109375" style="412" customWidth="1"/>
    <col min="14352" max="14352" width="1" style="412" customWidth="1"/>
    <col min="14353" max="14353" width="2.140625" style="412" customWidth="1"/>
    <col min="14354" max="14354" width="12.140625" style="412" customWidth="1"/>
    <col min="14355" max="14355" width="3.28515625" style="412" customWidth="1"/>
    <col min="14356" max="14356" width="35.5703125" style="412" customWidth="1"/>
    <col min="14357" max="14357" width="10.5703125" style="412" customWidth="1"/>
    <col min="14358" max="14358" width="10.28515625" style="412" customWidth="1"/>
    <col min="14359" max="14359" width="9" style="412"/>
    <col min="14360" max="14360" width="21" style="412" bestFit="1" customWidth="1"/>
    <col min="14361" max="14361" width="4.42578125" style="412" customWidth="1"/>
    <col min="14362" max="14362" width="3.42578125" style="412" customWidth="1"/>
    <col min="14363" max="14363" width="2.140625" style="412" customWidth="1"/>
    <col min="14364" max="14364" width="7.140625" style="412" customWidth="1"/>
    <col min="14365" max="14365" width="3" style="412" customWidth="1"/>
    <col min="14366" max="14366" width="13" style="412" customWidth="1"/>
    <col min="14367" max="14367" width="2" style="412" customWidth="1"/>
    <col min="14368" max="14368" width="1.7109375" style="412" customWidth="1"/>
    <col min="14369" max="14369" width="12.140625" style="412" customWidth="1"/>
    <col min="14370" max="14370" width="3" style="412" customWidth="1"/>
    <col min="14371" max="14371" width="12.7109375" style="412" customWidth="1"/>
    <col min="14372" max="14372" width="1.7109375" style="412" customWidth="1"/>
    <col min="14373" max="14373" width="2.5703125" style="412" customWidth="1"/>
    <col min="14374" max="14592" width="9" style="412"/>
    <col min="14593" max="14593" width="10.28515625" style="412" customWidth="1"/>
    <col min="14594" max="14594" width="8.28515625" style="412" customWidth="1"/>
    <col min="14595" max="14595" width="1.7109375" style="412" customWidth="1"/>
    <col min="14596" max="14596" width="6.42578125" style="412" customWidth="1"/>
    <col min="14597" max="14597" width="1" style="412" customWidth="1"/>
    <col min="14598" max="14598" width="2.28515625" style="412" customWidth="1"/>
    <col min="14599" max="14599" width="1" style="412" customWidth="1"/>
    <col min="14600" max="14600" width="6.5703125" style="412" customWidth="1"/>
    <col min="14601" max="14601" width="1" style="412" customWidth="1"/>
    <col min="14602" max="14602" width="11.140625" style="412" customWidth="1"/>
    <col min="14603" max="14604" width="1.28515625" style="412" customWidth="1"/>
    <col min="14605" max="14605" width="11.42578125" style="412" customWidth="1"/>
    <col min="14606" max="14606" width="1" style="412" customWidth="1"/>
    <col min="14607" max="14607" width="11.7109375" style="412" customWidth="1"/>
    <col min="14608" max="14608" width="1" style="412" customWidth="1"/>
    <col min="14609" max="14609" width="2.140625" style="412" customWidth="1"/>
    <col min="14610" max="14610" width="12.140625" style="412" customWidth="1"/>
    <col min="14611" max="14611" width="3.28515625" style="412" customWidth="1"/>
    <col min="14612" max="14612" width="35.5703125" style="412" customWidth="1"/>
    <col min="14613" max="14613" width="10.5703125" style="412" customWidth="1"/>
    <col min="14614" max="14614" width="10.28515625" style="412" customWidth="1"/>
    <col min="14615" max="14615" width="9" style="412"/>
    <col min="14616" max="14616" width="21" style="412" bestFit="1" customWidth="1"/>
    <col min="14617" max="14617" width="4.42578125" style="412" customWidth="1"/>
    <col min="14618" max="14618" width="3.42578125" style="412" customWidth="1"/>
    <col min="14619" max="14619" width="2.140625" style="412" customWidth="1"/>
    <col min="14620" max="14620" width="7.140625" style="412" customWidth="1"/>
    <col min="14621" max="14621" width="3" style="412" customWidth="1"/>
    <col min="14622" max="14622" width="13" style="412" customWidth="1"/>
    <col min="14623" max="14623" width="2" style="412" customWidth="1"/>
    <col min="14624" max="14624" width="1.7109375" style="412" customWidth="1"/>
    <col min="14625" max="14625" width="12.140625" style="412" customWidth="1"/>
    <col min="14626" max="14626" width="3" style="412" customWidth="1"/>
    <col min="14627" max="14627" width="12.7109375" style="412" customWidth="1"/>
    <col min="14628" max="14628" width="1.7109375" style="412" customWidth="1"/>
    <col min="14629" max="14629" width="2.5703125" style="412" customWidth="1"/>
    <col min="14630" max="14848" width="9" style="412"/>
    <col min="14849" max="14849" width="10.28515625" style="412" customWidth="1"/>
    <col min="14850" max="14850" width="8.28515625" style="412" customWidth="1"/>
    <col min="14851" max="14851" width="1.7109375" style="412" customWidth="1"/>
    <col min="14852" max="14852" width="6.42578125" style="412" customWidth="1"/>
    <col min="14853" max="14853" width="1" style="412" customWidth="1"/>
    <col min="14854" max="14854" width="2.28515625" style="412" customWidth="1"/>
    <col min="14855" max="14855" width="1" style="412" customWidth="1"/>
    <col min="14856" max="14856" width="6.5703125" style="412" customWidth="1"/>
    <col min="14857" max="14857" width="1" style="412" customWidth="1"/>
    <col min="14858" max="14858" width="11.140625" style="412" customWidth="1"/>
    <col min="14859" max="14860" width="1.28515625" style="412" customWidth="1"/>
    <col min="14861" max="14861" width="11.42578125" style="412" customWidth="1"/>
    <col min="14862" max="14862" width="1" style="412" customWidth="1"/>
    <col min="14863" max="14863" width="11.7109375" style="412" customWidth="1"/>
    <col min="14864" max="14864" width="1" style="412" customWidth="1"/>
    <col min="14865" max="14865" width="2.140625" style="412" customWidth="1"/>
    <col min="14866" max="14866" width="12.140625" style="412" customWidth="1"/>
    <col min="14867" max="14867" width="3.28515625" style="412" customWidth="1"/>
    <col min="14868" max="14868" width="35.5703125" style="412" customWidth="1"/>
    <col min="14869" max="14869" width="10.5703125" style="412" customWidth="1"/>
    <col min="14870" max="14870" width="10.28515625" style="412" customWidth="1"/>
    <col min="14871" max="14871" width="9" style="412"/>
    <col min="14872" max="14872" width="21" style="412" bestFit="1" customWidth="1"/>
    <col min="14873" max="14873" width="4.42578125" style="412" customWidth="1"/>
    <col min="14874" max="14874" width="3.42578125" style="412" customWidth="1"/>
    <col min="14875" max="14875" width="2.140625" style="412" customWidth="1"/>
    <col min="14876" max="14876" width="7.140625" style="412" customWidth="1"/>
    <col min="14877" max="14877" width="3" style="412" customWidth="1"/>
    <col min="14878" max="14878" width="13" style="412" customWidth="1"/>
    <col min="14879" max="14879" width="2" style="412" customWidth="1"/>
    <col min="14880" max="14880" width="1.7109375" style="412" customWidth="1"/>
    <col min="14881" max="14881" width="12.140625" style="412" customWidth="1"/>
    <col min="14882" max="14882" width="3" style="412" customWidth="1"/>
    <col min="14883" max="14883" width="12.7109375" style="412" customWidth="1"/>
    <col min="14884" max="14884" width="1.7109375" style="412" customWidth="1"/>
    <col min="14885" max="14885" width="2.5703125" style="412" customWidth="1"/>
    <col min="14886" max="15104" width="9" style="412"/>
    <col min="15105" max="15105" width="10.28515625" style="412" customWidth="1"/>
    <col min="15106" max="15106" width="8.28515625" style="412" customWidth="1"/>
    <col min="15107" max="15107" width="1.7109375" style="412" customWidth="1"/>
    <col min="15108" max="15108" width="6.42578125" style="412" customWidth="1"/>
    <col min="15109" max="15109" width="1" style="412" customWidth="1"/>
    <col min="15110" max="15110" width="2.28515625" style="412" customWidth="1"/>
    <col min="15111" max="15111" width="1" style="412" customWidth="1"/>
    <col min="15112" max="15112" width="6.5703125" style="412" customWidth="1"/>
    <col min="15113" max="15113" width="1" style="412" customWidth="1"/>
    <col min="15114" max="15114" width="11.140625" style="412" customWidth="1"/>
    <col min="15115" max="15116" width="1.28515625" style="412" customWidth="1"/>
    <col min="15117" max="15117" width="11.42578125" style="412" customWidth="1"/>
    <col min="15118" max="15118" width="1" style="412" customWidth="1"/>
    <col min="15119" max="15119" width="11.7109375" style="412" customWidth="1"/>
    <col min="15120" max="15120" width="1" style="412" customWidth="1"/>
    <col min="15121" max="15121" width="2.140625" style="412" customWidth="1"/>
    <col min="15122" max="15122" width="12.140625" style="412" customWidth="1"/>
    <col min="15123" max="15123" width="3.28515625" style="412" customWidth="1"/>
    <col min="15124" max="15124" width="35.5703125" style="412" customWidth="1"/>
    <col min="15125" max="15125" width="10.5703125" style="412" customWidth="1"/>
    <col min="15126" max="15126" width="10.28515625" style="412" customWidth="1"/>
    <col min="15127" max="15127" width="9" style="412"/>
    <col min="15128" max="15128" width="21" style="412" bestFit="1" customWidth="1"/>
    <col min="15129" max="15129" width="4.42578125" style="412" customWidth="1"/>
    <col min="15130" max="15130" width="3.42578125" style="412" customWidth="1"/>
    <col min="15131" max="15131" width="2.140625" style="412" customWidth="1"/>
    <col min="15132" max="15132" width="7.140625" style="412" customWidth="1"/>
    <col min="15133" max="15133" width="3" style="412" customWidth="1"/>
    <col min="15134" max="15134" width="13" style="412" customWidth="1"/>
    <col min="15135" max="15135" width="2" style="412" customWidth="1"/>
    <col min="15136" max="15136" width="1.7109375" style="412" customWidth="1"/>
    <col min="15137" max="15137" width="12.140625" style="412" customWidth="1"/>
    <col min="15138" max="15138" width="3" style="412" customWidth="1"/>
    <col min="15139" max="15139" width="12.7109375" style="412" customWidth="1"/>
    <col min="15140" max="15140" width="1.7109375" style="412" customWidth="1"/>
    <col min="15141" max="15141" width="2.5703125" style="412" customWidth="1"/>
    <col min="15142" max="15360" width="9" style="412"/>
    <col min="15361" max="15361" width="10.28515625" style="412" customWidth="1"/>
    <col min="15362" max="15362" width="8.28515625" style="412" customWidth="1"/>
    <col min="15363" max="15363" width="1.7109375" style="412" customWidth="1"/>
    <col min="15364" max="15364" width="6.42578125" style="412" customWidth="1"/>
    <col min="15365" max="15365" width="1" style="412" customWidth="1"/>
    <col min="15366" max="15366" width="2.28515625" style="412" customWidth="1"/>
    <col min="15367" max="15367" width="1" style="412" customWidth="1"/>
    <col min="15368" max="15368" width="6.5703125" style="412" customWidth="1"/>
    <col min="15369" max="15369" width="1" style="412" customWidth="1"/>
    <col min="15370" max="15370" width="11.140625" style="412" customWidth="1"/>
    <col min="15371" max="15372" width="1.28515625" style="412" customWidth="1"/>
    <col min="15373" max="15373" width="11.42578125" style="412" customWidth="1"/>
    <col min="15374" max="15374" width="1" style="412" customWidth="1"/>
    <col min="15375" max="15375" width="11.7109375" style="412" customWidth="1"/>
    <col min="15376" max="15376" width="1" style="412" customWidth="1"/>
    <col min="15377" max="15377" width="2.140625" style="412" customWidth="1"/>
    <col min="15378" max="15378" width="12.140625" style="412" customWidth="1"/>
    <col min="15379" max="15379" width="3.28515625" style="412" customWidth="1"/>
    <col min="15380" max="15380" width="35.5703125" style="412" customWidth="1"/>
    <col min="15381" max="15381" width="10.5703125" style="412" customWidth="1"/>
    <col min="15382" max="15382" width="10.28515625" style="412" customWidth="1"/>
    <col min="15383" max="15383" width="9" style="412"/>
    <col min="15384" max="15384" width="21" style="412" bestFit="1" customWidth="1"/>
    <col min="15385" max="15385" width="4.42578125" style="412" customWidth="1"/>
    <col min="15386" max="15386" width="3.42578125" style="412" customWidth="1"/>
    <col min="15387" max="15387" width="2.140625" style="412" customWidth="1"/>
    <col min="15388" max="15388" width="7.140625" style="412" customWidth="1"/>
    <col min="15389" max="15389" width="3" style="412" customWidth="1"/>
    <col min="15390" max="15390" width="13" style="412" customWidth="1"/>
    <col min="15391" max="15391" width="2" style="412" customWidth="1"/>
    <col min="15392" max="15392" width="1.7109375" style="412" customWidth="1"/>
    <col min="15393" max="15393" width="12.140625" style="412" customWidth="1"/>
    <col min="15394" max="15394" width="3" style="412" customWidth="1"/>
    <col min="15395" max="15395" width="12.7109375" style="412" customWidth="1"/>
    <col min="15396" max="15396" width="1.7109375" style="412" customWidth="1"/>
    <col min="15397" max="15397" width="2.5703125" style="412" customWidth="1"/>
    <col min="15398" max="15616" width="9" style="412"/>
    <col min="15617" max="15617" width="10.28515625" style="412" customWidth="1"/>
    <col min="15618" max="15618" width="8.28515625" style="412" customWidth="1"/>
    <col min="15619" max="15619" width="1.7109375" style="412" customWidth="1"/>
    <col min="15620" max="15620" width="6.42578125" style="412" customWidth="1"/>
    <col min="15621" max="15621" width="1" style="412" customWidth="1"/>
    <col min="15622" max="15622" width="2.28515625" style="412" customWidth="1"/>
    <col min="15623" max="15623" width="1" style="412" customWidth="1"/>
    <col min="15624" max="15624" width="6.5703125" style="412" customWidth="1"/>
    <col min="15625" max="15625" width="1" style="412" customWidth="1"/>
    <col min="15626" max="15626" width="11.140625" style="412" customWidth="1"/>
    <col min="15627" max="15628" width="1.28515625" style="412" customWidth="1"/>
    <col min="15629" max="15629" width="11.42578125" style="412" customWidth="1"/>
    <col min="15630" max="15630" width="1" style="412" customWidth="1"/>
    <col min="15631" max="15631" width="11.7109375" style="412" customWidth="1"/>
    <col min="15632" max="15632" width="1" style="412" customWidth="1"/>
    <col min="15633" max="15633" width="2.140625" style="412" customWidth="1"/>
    <col min="15634" max="15634" width="12.140625" style="412" customWidth="1"/>
    <col min="15635" max="15635" width="3.28515625" style="412" customWidth="1"/>
    <col min="15636" max="15636" width="35.5703125" style="412" customWidth="1"/>
    <col min="15637" max="15637" width="10.5703125" style="412" customWidth="1"/>
    <col min="15638" max="15638" width="10.28515625" style="412" customWidth="1"/>
    <col min="15639" max="15639" width="9" style="412"/>
    <col min="15640" max="15640" width="21" style="412" bestFit="1" customWidth="1"/>
    <col min="15641" max="15641" width="4.42578125" style="412" customWidth="1"/>
    <col min="15642" max="15642" width="3.42578125" style="412" customWidth="1"/>
    <col min="15643" max="15643" width="2.140625" style="412" customWidth="1"/>
    <col min="15644" max="15644" width="7.140625" style="412" customWidth="1"/>
    <col min="15645" max="15645" width="3" style="412" customWidth="1"/>
    <col min="15646" max="15646" width="13" style="412" customWidth="1"/>
    <col min="15647" max="15647" width="2" style="412" customWidth="1"/>
    <col min="15648" max="15648" width="1.7109375" style="412" customWidth="1"/>
    <col min="15649" max="15649" width="12.140625" style="412" customWidth="1"/>
    <col min="15650" max="15650" width="3" style="412" customWidth="1"/>
    <col min="15651" max="15651" width="12.7109375" style="412" customWidth="1"/>
    <col min="15652" max="15652" width="1.7109375" style="412" customWidth="1"/>
    <col min="15653" max="15653" width="2.5703125" style="412" customWidth="1"/>
    <col min="15654" max="15872" width="9" style="412"/>
    <col min="15873" max="15873" width="10.28515625" style="412" customWidth="1"/>
    <col min="15874" max="15874" width="8.28515625" style="412" customWidth="1"/>
    <col min="15875" max="15875" width="1.7109375" style="412" customWidth="1"/>
    <col min="15876" max="15876" width="6.42578125" style="412" customWidth="1"/>
    <col min="15877" max="15877" width="1" style="412" customWidth="1"/>
    <col min="15878" max="15878" width="2.28515625" style="412" customWidth="1"/>
    <col min="15879" max="15879" width="1" style="412" customWidth="1"/>
    <col min="15880" max="15880" width="6.5703125" style="412" customWidth="1"/>
    <col min="15881" max="15881" width="1" style="412" customWidth="1"/>
    <col min="15882" max="15882" width="11.140625" style="412" customWidth="1"/>
    <col min="15883" max="15884" width="1.28515625" style="412" customWidth="1"/>
    <col min="15885" max="15885" width="11.42578125" style="412" customWidth="1"/>
    <col min="15886" max="15886" width="1" style="412" customWidth="1"/>
    <col min="15887" max="15887" width="11.7109375" style="412" customWidth="1"/>
    <col min="15888" max="15888" width="1" style="412" customWidth="1"/>
    <col min="15889" max="15889" width="2.140625" style="412" customWidth="1"/>
    <col min="15890" max="15890" width="12.140625" style="412" customWidth="1"/>
    <col min="15891" max="15891" width="3.28515625" style="412" customWidth="1"/>
    <col min="15892" max="15892" width="35.5703125" style="412" customWidth="1"/>
    <col min="15893" max="15893" width="10.5703125" style="412" customWidth="1"/>
    <col min="15894" max="15894" width="10.28515625" style="412" customWidth="1"/>
    <col min="15895" max="15895" width="9" style="412"/>
    <col min="15896" max="15896" width="21" style="412" bestFit="1" customWidth="1"/>
    <col min="15897" max="15897" width="4.42578125" style="412" customWidth="1"/>
    <col min="15898" max="15898" width="3.42578125" style="412" customWidth="1"/>
    <col min="15899" max="15899" width="2.140625" style="412" customWidth="1"/>
    <col min="15900" max="15900" width="7.140625" style="412" customWidth="1"/>
    <col min="15901" max="15901" width="3" style="412" customWidth="1"/>
    <col min="15902" max="15902" width="13" style="412" customWidth="1"/>
    <col min="15903" max="15903" width="2" style="412" customWidth="1"/>
    <col min="15904" max="15904" width="1.7109375" style="412" customWidth="1"/>
    <col min="15905" max="15905" width="12.140625" style="412" customWidth="1"/>
    <col min="15906" max="15906" width="3" style="412" customWidth="1"/>
    <col min="15907" max="15907" width="12.7109375" style="412" customWidth="1"/>
    <col min="15908" max="15908" width="1.7109375" style="412" customWidth="1"/>
    <col min="15909" max="15909" width="2.5703125" style="412" customWidth="1"/>
    <col min="15910" max="16128" width="9" style="412"/>
    <col min="16129" max="16129" width="10.28515625" style="412" customWidth="1"/>
    <col min="16130" max="16130" width="8.28515625" style="412" customWidth="1"/>
    <col min="16131" max="16131" width="1.7109375" style="412" customWidth="1"/>
    <col min="16132" max="16132" width="6.42578125" style="412" customWidth="1"/>
    <col min="16133" max="16133" width="1" style="412" customWidth="1"/>
    <col min="16134" max="16134" width="2.28515625" style="412" customWidth="1"/>
    <col min="16135" max="16135" width="1" style="412" customWidth="1"/>
    <col min="16136" max="16136" width="6.5703125" style="412" customWidth="1"/>
    <col min="16137" max="16137" width="1" style="412" customWidth="1"/>
    <col min="16138" max="16138" width="11.140625" style="412" customWidth="1"/>
    <col min="16139" max="16140" width="1.28515625" style="412" customWidth="1"/>
    <col min="16141" max="16141" width="11.42578125" style="412" customWidth="1"/>
    <col min="16142" max="16142" width="1" style="412" customWidth="1"/>
    <col min="16143" max="16143" width="11.7109375" style="412" customWidth="1"/>
    <col min="16144" max="16144" width="1" style="412" customWidth="1"/>
    <col min="16145" max="16145" width="2.140625" style="412" customWidth="1"/>
    <col min="16146" max="16146" width="12.140625" style="412" customWidth="1"/>
    <col min="16147" max="16147" width="3.28515625" style="412" customWidth="1"/>
    <col min="16148" max="16148" width="35.5703125" style="412" customWidth="1"/>
    <col min="16149" max="16149" width="10.5703125" style="412" customWidth="1"/>
    <col min="16150" max="16150" width="10.28515625" style="412" customWidth="1"/>
    <col min="16151" max="16151" width="9" style="412"/>
    <col min="16152" max="16152" width="21" style="412" bestFit="1" customWidth="1"/>
    <col min="16153" max="16153" width="4.42578125" style="412" customWidth="1"/>
    <col min="16154" max="16154" width="3.42578125" style="412" customWidth="1"/>
    <col min="16155" max="16155" width="2.140625" style="412" customWidth="1"/>
    <col min="16156" max="16156" width="7.140625" style="412" customWidth="1"/>
    <col min="16157" max="16157" width="3" style="412" customWidth="1"/>
    <col min="16158" max="16158" width="13" style="412" customWidth="1"/>
    <col min="16159" max="16159" width="2" style="412" customWidth="1"/>
    <col min="16160" max="16160" width="1.7109375" style="412" customWidth="1"/>
    <col min="16161" max="16161" width="12.140625" style="412" customWidth="1"/>
    <col min="16162" max="16162" width="3" style="412" customWidth="1"/>
    <col min="16163" max="16163" width="12.7109375" style="412" customWidth="1"/>
    <col min="16164" max="16164" width="1.7109375" style="412" customWidth="1"/>
    <col min="16165" max="16165" width="2.5703125" style="412" customWidth="1"/>
    <col min="16166" max="16384" width="9" style="412"/>
  </cols>
  <sheetData>
    <row r="1" spans="1:38" ht="22.5" hidden="1" x14ac:dyDescent="0.5">
      <c r="A1" s="727"/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410"/>
      <c r="T1" s="411"/>
      <c r="Y1" s="691"/>
      <c r="Z1" s="691"/>
      <c r="AA1" s="691"/>
      <c r="AB1" s="691"/>
      <c r="AC1" s="691"/>
    </row>
    <row r="2" spans="1:38" ht="29.25" hidden="1" x14ac:dyDescent="0.6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X2" s="413"/>
      <c r="Y2" s="414"/>
      <c r="Z2" s="414"/>
      <c r="AA2" s="414"/>
      <c r="AB2" s="414"/>
      <c r="AC2" s="413"/>
      <c r="AD2" s="413"/>
    </row>
    <row r="3" spans="1:38" ht="26.25" x14ac:dyDescent="0.55000000000000004">
      <c r="A3" s="728" t="s">
        <v>341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415"/>
      <c r="T3" s="416"/>
      <c r="W3" s="417"/>
      <c r="X3" s="418"/>
      <c r="Y3" s="417"/>
    </row>
    <row r="5" spans="1:38" ht="26.25" x14ac:dyDescent="0.55000000000000004">
      <c r="A5" s="419" t="s">
        <v>342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U5" s="420" t="s">
        <v>343</v>
      </c>
      <c r="V5" s="421"/>
      <c r="W5" s="420" t="s">
        <v>344</v>
      </c>
      <c r="X5" s="422">
        <f>'[1]ปร.5 อาคาร'!K14</f>
        <v>5002760.82</v>
      </c>
      <c r="Y5" s="417"/>
    </row>
    <row r="6" spans="1:38" ht="26.25" x14ac:dyDescent="0.55000000000000004">
      <c r="A6" s="419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</row>
    <row r="7" spans="1:38" ht="26.25" x14ac:dyDescent="0.55000000000000004">
      <c r="A7" s="417" t="s">
        <v>345</v>
      </c>
      <c r="B7" s="419" t="s">
        <v>346</v>
      </c>
      <c r="C7" s="419"/>
      <c r="D7" s="419"/>
      <c r="E7" s="419"/>
      <c r="F7" s="419"/>
      <c r="G7" s="419"/>
      <c r="H7" s="419"/>
      <c r="I7" s="419"/>
      <c r="J7" s="419"/>
      <c r="K7" s="713" t="s">
        <v>347</v>
      </c>
      <c r="L7" s="713"/>
      <c r="M7" s="423"/>
      <c r="N7" s="423"/>
      <c r="O7" s="713" t="s">
        <v>348</v>
      </c>
      <c r="P7" s="713"/>
      <c r="Q7" s="424"/>
      <c r="R7" s="424" t="s">
        <v>349</v>
      </c>
      <c r="S7" s="424"/>
      <c r="U7" s="425"/>
      <c r="V7" s="698"/>
      <c r="W7" s="698"/>
      <c r="X7" s="698"/>
      <c r="Y7" s="698"/>
      <c r="Z7" s="698"/>
      <c r="AA7" s="698"/>
      <c r="AB7" s="698"/>
      <c r="AC7" s="426"/>
      <c r="AE7" s="691"/>
      <c r="AF7" s="691"/>
      <c r="AG7" s="699"/>
      <c r="AH7" s="700"/>
      <c r="AI7" s="700"/>
      <c r="AJ7" s="427"/>
      <c r="AL7" s="427"/>
    </row>
    <row r="8" spans="1:38" ht="26.25" x14ac:dyDescent="0.55000000000000004">
      <c r="A8" s="419"/>
      <c r="B8" s="419" t="s">
        <v>350</v>
      </c>
      <c r="C8" s="419"/>
      <c r="D8" s="419"/>
      <c r="E8" s="419"/>
      <c r="F8" s="419"/>
      <c r="G8" s="419"/>
      <c r="H8" s="419"/>
      <c r="I8" s="419"/>
      <c r="J8" s="419"/>
      <c r="K8" s="713" t="s">
        <v>347</v>
      </c>
      <c r="L8" s="713"/>
      <c r="M8" s="423"/>
      <c r="N8" s="423"/>
      <c r="O8" s="713" t="s">
        <v>351</v>
      </c>
      <c r="P8" s="713"/>
      <c r="Q8" s="424"/>
      <c r="R8" s="424" t="s">
        <v>349</v>
      </c>
      <c r="S8" s="424"/>
      <c r="V8" s="698"/>
      <c r="W8" s="698"/>
      <c r="X8" s="698"/>
      <c r="Y8" s="698"/>
      <c r="Z8" s="698"/>
      <c r="AA8" s="698"/>
      <c r="AB8" s="698"/>
      <c r="AC8" s="426"/>
      <c r="AE8" s="691"/>
      <c r="AF8" s="691"/>
      <c r="AG8" s="699"/>
      <c r="AH8" s="700"/>
      <c r="AI8" s="700"/>
      <c r="AL8" s="427"/>
    </row>
    <row r="9" spans="1:38" ht="31.5" x14ac:dyDescent="0.65">
      <c r="A9" s="419"/>
      <c r="B9" s="419" t="s">
        <v>352</v>
      </c>
      <c r="C9" s="419"/>
      <c r="D9" s="419"/>
      <c r="E9" s="419"/>
      <c r="F9" s="419"/>
      <c r="G9" s="419"/>
      <c r="H9" s="419"/>
      <c r="I9" s="419"/>
      <c r="J9" s="419"/>
      <c r="K9" s="713" t="s">
        <v>347</v>
      </c>
      <c r="L9" s="713"/>
      <c r="M9" s="423"/>
      <c r="N9" s="423"/>
      <c r="O9" s="713" t="s">
        <v>353</v>
      </c>
      <c r="P9" s="713"/>
      <c r="Q9" s="424"/>
      <c r="R9" s="424" t="s">
        <v>349</v>
      </c>
      <c r="S9" s="424"/>
      <c r="V9" s="428"/>
      <c r="W9" s="724" t="s">
        <v>354</v>
      </c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L9" s="427"/>
    </row>
    <row r="10" spans="1:38" ht="26.25" x14ac:dyDescent="0.55000000000000004">
      <c r="A10" s="419"/>
      <c r="B10" s="419" t="s">
        <v>355</v>
      </c>
      <c r="C10" s="419"/>
      <c r="D10" s="419"/>
      <c r="E10" s="419"/>
      <c r="F10" s="419"/>
      <c r="G10" s="419"/>
      <c r="H10" s="419"/>
      <c r="I10" s="419"/>
      <c r="J10" s="419"/>
      <c r="K10" s="713" t="s">
        <v>347</v>
      </c>
      <c r="L10" s="713"/>
      <c r="M10" s="423"/>
      <c r="N10" s="423"/>
      <c r="O10" s="713" t="s">
        <v>356</v>
      </c>
      <c r="P10" s="713"/>
      <c r="Q10" s="424"/>
      <c r="R10" s="424" t="s">
        <v>284</v>
      </c>
      <c r="S10" s="424"/>
      <c r="U10" s="429"/>
      <c r="V10" s="715"/>
      <c r="W10" s="715"/>
      <c r="X10" s="715"/>
      <c r="Y10" s="715"/>
      <c r="Z10" s="715"/>
      <c r="AA10" s="715"/>
      <c r="AB10" s="715"/>
      <c r="AC10" s="430"/>
      <c r="AD10" s="429"/>
      <c r="AE10" s="715"/>
      <c r="AF10" s="715"/>
      <c r="AG10" s="725"/>
      <c r="AH10" s="726"/>
      <c r="AI10" s="726"/>
      <c r="AJ10" s="429"/>
      <c r="AK10" s="429"/>
      <c r="AL10" s="431"/>
    </row>
    <row r="11" spans="1:38" ht="26.25" x14ac:dyDescent="0.55000000000000004">
      <c r="A11" s="419"/>
      <c r="B11" s="419" t="s">
        <v>357</v>
      </c>
      <c r="C11" s="419"/>
      <c r="D11" s="419"/>
      <c r="E11" s="419"/>
      <c r="F11" s="419"/>
      <c r="G11" s="419"/>
      <c r="H11" s="419"/>
      <c r="I11" s="419"/>
      <c r="J11" s="419"/>
      <c r="K11" s="713" t="s">
        <v>347</v>
      </c>
      <c r="L11" s="713"/>
      <c r="M11" s="423"/>
      <c r="N11" s="423"/>
      <c r="O11" s="713" t="s">
        <v>358</v>
      </c>
      <c r="P11" s="713"/>
      <c r="Q11" s="424"/>
      <c r="R11" s="424" t="s">
        <v>284</v>
      </c>
      <c r="S11" s="424"/>
      <c r="U11" s="429"/>
      <c r="V11" s="429"/>
      <c r="W11" s="429"/>
      <c r="X11" s="429"/>
      <c r="Y11" s="429"/>
      <c r="Z11" s="429"/>
      <c r="AA11" s="429"/>
      <c r="AB11" s="429"/>
      <c r="AC11" s="429"/>
      <c r="AD11" s="429"/>
      <c r="AE11" s="429"/>
      <c r="AF11" s="429"/>
      <c r="AG11" s="429"/>
      <c r="AH11" s="429"/>
      <c r="AI11" s="429"/>
      <c r="AJ11" s="429"/>
      <c r="AK11" s="429"/>
      <c r="AL11" s="429"/>
    </row>
    <row r="12" spans="1:38" s="435" customFormat="1" ht="26.25" x14ac:dyDescent="0.55000000000000004">
      <c r="A12" s="417"/>
      <c r="B12" s="723" t="s">
        <v>359</v>
      </c>
      <c r="C12" s="723" t="s">
        <v>347</v>
      </c>
      <c r="D12" s="723" t="s">
        <v>356</v>
      </c>
      <c r="E12" s="723" t="s">
        <v>360</v>
      </c>
      <c r="F12" s="417"/>
      <c r="G12" s="417" t="s">
        <v>361</v>
      </c>
      <c r="H12" s="432" t="s">
        <v>356</v>
      </c>
      <c r="I12" s="432" t="s">
        <v>360</v>
      </c>
      <c r="J12" s="432" t="s">
        <v>358</v>
      </c>
      <c r="K12" s="433" t="s">
        <v>362</v>
      </c>
      <c r="L12" s="434" t="s">
        <v>361</v>
      </c>
      <c r="M12" s="432" t="s">
        <v>348</v>
      </c>
      <c r="N12" s="432" t="s">
        <v>360</v>
      </c>
      <c r="O12" s="432" t="s">
        <v>351</v>
      </c>
      <c r="P12" s="417" t="s">
        <v>362</v>
      </c>
      <c r="Q12" s="417"/>
      <c r="R12" s="417"/>
      <c r="S12" s="417"/>
      <c r="U12" s="425" t="s">
        <v>363</v>
      </c>
      <c r="V12" s="429" t="s">
        <v>346</v>
      </c>
      <c r="W12" s="429"/>
      <c r="X12" s="429"/>
      <c r="Y12" s="429"/>
      <c r="Z12" s="429"/>
      <c r="AA12" s="429"/>
      <c r="AB12" s="429"/>
      <c r="AC12" s="429"/>
      <c r="AD12" s="429" t="s">
        <v>364</v>
      </c>
      <c r="AE12" s="715" t="s">
        <v>347</v>
      </c>
      <c r="AF12" s="715"/>
      <c r="AG12" s="718">
        <f>X5</f>
        <v>5002760.82</v>
      </c>
      <c r="AH12" s="719"/>
      <c r="AI12" s="719"/>
      <c r="AJ12" s="431"/>
      <c r="AK12" s="431"/>
      <c r="AL12" s="431" t="s">
        <v>349</v>
      </c>
    </row>
    <row r="13" spans="1:38" s="435" customFormat="1" ht="26.25" x14ac:dyDescent="0.55000000000000004">
      <c r="A13" s="417"/>
      <c r="B13" s="723"/>
      <c r="C13" s="723"/>
      <c r="D13" s="723"/>
      <c r="E13" s="723"/>
      <c r="F13" s="417"/>
      <c r="G13" s="417"/>
      <c r="H13" s="417"/>
      <c r="I13" s="417" t="s">
        <v>361</v>
      </c>
      <c r="J13" s="436" t="s">
        <v>353</v>
      </c>
      <c r="K13" s="720" t="s">
        <v>360</v>
      </c>
      <c r="L13" s="720"/>
      <c r="M13" s="436" t="s">
        <v>351</v>
      </c>
      <c r="N13" s="417" t="s">
        <v>362</v>
      </c>
      <c r="O13" s="417"/>
      <c r="P13" s="417"/>
      <c r="Q13" s="417"/>
      <c r="R13" s="417"/>
      <c r="S13" s="417"/>
      <c r="U13" s="429"/>
      <c r="V13" s="429" t="s">
        <v>350</v>
      </c>
      <c r="W13" s="429"/>
      <c r="X13" s="429"/>
      <c r="Y13" s="429"/>
      <c r="Z13" s="429"/>
      <c r="AA13" s="429"/>
      <c r="AB13" s="429"/>
      <c r="AC13" s="429"/>
      <c r="AD13" s="429" t="s">
        <v>365</v>
      </c>
      <c r="AE13" s="715" t="s">
        <v>347</v>
      </c>
      <c r="AF13" s="715"/>
      <c r="AG13" s="721">
        <v>5000000</v>
      </c>
      <c r="AH13" s="721"/>
      <c r="AI13" s="721"/>
      <c r="AJ13" s="431"/>
      <c r="AK13" s="431"/>
      <c r="AL13" s="431" t="s">
        <v>349</v>
      </c>
    </row>
    <row r="14" spans="1:38" ht="26.25" x14ac:dyDescent="0.55000000000000004">
      <c r="A14" s="419"/>
      <c r="B14" s="437"/>
      <c r="C14" s="437"/>
      <c r="D14" s="437"/>
      <c r="E14" s="437"/>
      <c r="F14" s="419"/>
      <c r="G14" s="419"/>
      <c r="H14" s="419"/>
      <c r="I14" s="419"/>
      <c r="J14" s="424"/>
      <c r="K14" s="438"/>
      <c r="L14" s="438"/>
      <c r="M14" s="424"/>
      <c r="N14" s="419"/>
      <c r="O14" s="419"/>
      <c r="P14" s="419"/>
      <c r="Q14" s="419"/>
      <c r="R14" s="419"/>
      <c r="S14" s="419"/>
      <c r="U14" s="429"/>
      <c r="V14" s="429" t="s">
        <v>352</v>
      </c>
      <c r="W14" s="429"/>
      <c r="X14" s="429"/>
      <c r="Y14" s="429"/>
      <c r="Z14" s="429"/>
      <c r="AA14" s="429"/>
      <c r="AB14" s="429"/>
      <c r="AC14" s="429"/>
      <c r="AD14" s="429" t="s">
        <v>366</v>
      </c>
      <c r="AE14" s="715" t="s">
        <v>347</v>
      </c>
      <c r="AF14" s="715"/>
      <c r="AG14" s="722">
        <v>10000000</v>
      </c>
      <c r="AH14" s="722"/>
      <c r="AI14" s="722"/>
      <c r="AJ14" s="431"/>
      <c r="AK14" s="431"/>
      <c r="AL14" s="431" t="s">
        <v>349</v>
      </c>
    </row>
    <row r="15" spans="1:38" ht="26.25" x14ac:dyDescent="0.55000000000000004">
      <c r="A15" s="417"/>
      <c r="B15" s="712"/>
      <c r="C15" s="712"/>
      <c r="D15" s="712"/>
      <c r="E15" s="712"/>
      <c r="F15" s="712"/>
      <c r="G15" s="712"/>
      <c r="H15" s="712"/>
      <c r="I15" s="423"/>
      <c r="J15" s="419"/>
      <c r="K15" s="713"/>
      <c r="L15" s="713"/>
      <c r="M15" s="714"/>
      <c r="N15" s="714"/>
      <c r="O15" s="714"/>
      <c r="P15" s="424"/>
      <c r="Q15" s="419"/>
      <c r="R15" s="424"/>
      <c r="S15" s="424"/>
      <c r="U15" s="429"/>
      <c r="V15" s="429" t="s">
        <v>355</v>
      </c>
      <c r="W15" s="429"/>
      <c r="X15" s="429"/>
      <c r="Y15" s="429"/>
      <c r="Z15" s="429"/>
      <c r="AA15" s="429"/>
      <c r="AB15" s="429"/>
      <c r="AC15" s="429"/>
      <c r="AD15" s="429" t="s">
        <v>367</v>
      </c>
      <c r="AE15" s="715" t="s">
        <v>347</v>
      </c>
      <c r="AF15" s="715"/>
      <c r="AG15" s="716">
        <v>1.302</v>
      </c>
      <c r="AH15" s="716"/>
      <c r="AI15" s="716"/>
      <c r="AJ15" s="431"/>
      <c r="AK15" s="431"/>
      <c r="AL15" s="431" t="s">
        <v>284</v>
      </c>
    </row>
    <row r="16" spans="1:38" ht="23.25" x14ac:dyDescent="0.5">
      <c r="B16" s="698"/>
      <c r="C16" s="698"/>
      <c r="D16" s="698"/>
      <c r="E16" s="698"/>
      <c r="F16" s="698"/>
      <c r="G16" s="698"/>
      <c r="H16" s="698"/>
      <c r="I16" s="426"/>
      <c r="K16" s="691"/>
      <c r="L16" s="691"/>
      <c r="M16" s="699"/>
      <c r="N16" s="699"/>
      <c r="O16" s="699"/>
      <c r="R16" s="427"/>
      <c r="S16" s="427"/>
      <c r="U16" s="429"/>
      <c r="V16" s="429" t="s">
        <v>357</v>
      </c>
      <c r="W16" s="429"/>
      <c r="X16" s="429"/>
      <c r="Y16" s="429"/>
      <c r="Z16" s="429"/>
      <c r="AA16" s="429"/>
      <c r="AB16" s="429"/>
      <c r="AC16" s="429"/>
      <c r="AD16" s="429" t="s">
        <v>368</v>
      </c>
      <c r="AE16" s="715" t="s">
        <v>347</v>
      </c>
      <c r="AF16" s="715"/>
      <c r="AG16" s="717">
        <v>1.296</v>
      </c>
      <c r="AH16" s="717"/>
      <c r="AI16" s="717"/>
      <c r="AJ16" s="431"/>
      <c r="AK16" s="431"/>
      <c r="AL16" s="431" t="s">
        <v>284</v>
      </c>
    </row>
    <row r="17" spans="1:38" ht="23.25" x14ac:dyDescent="0.5">
      <c r="B17" s="698"/>
      <c r="C17" s="698"/>
      <c r="D17" s="698"/>
      <c r="E17" s="698"/>
      <c r="F17" s="698"/>
      <c r="G17" s="698"/>
      <c r="H17" s="698"/>
      <c r="I17" s="426"/>
      <c r="K17" s="691"/>
      <c r="L17" s="691"/>
      <c r="M17" s="701"/>
      <c r="N17" s="701"/>
      <c r="O17" s="701"/>
      <c r="R17" s="427"/>
      <c r="S17" s="427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30"/>
      <c r="AF17" s="430"/>
      <c r="AG17" s="430"/>
      <c r="AH17" s="430"/>
      <c r="AI17" s="431"/>
      <c r="AJ17" s="431"/>
      <c r="AK17" s="431"/>
      <c r="AL17" s="431"/>
    </row>
    <row r="18" spans="1:38" s="439" customFormat="1" ht="23.25" x14ac:dyDescent="0.5">
      <c r="B18" s="710"/>
      <c r="C18" s="710"/>
      <c r="D18" s="710"/>
      <c r="E18" s="710"/>
      <c r="F18" s="710"/>
      <c r="G18" s="710"/>
      <c r="H18" s="710"/>
      <c r="I18" s="440"/>
      <c r="K18" s="710"/>
      <c r="L18" s="710"/>
      <c r="M18" s="711"/>
      <c r="N18" s="711"/>
      <c r="O18" s="711"/>
      <c r="R18" s="441"/>
      <c r="S18" s="441"/>
      <c r="U18" s="687" t="s">
        <v>369</v>
      </c>
      <c r="V18" s="707" t="s">
        <v>359</v>
      </c>
      <c r="W18" s="707" t="s">
        <v>347</v>
      </c>
      <c r="X18" s="708">
        <f>AG15</f>
        <v>1.302</v>
      </c>
      <c r="Y18" s="707" t="s">
        <v>360</v>
      </c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2"/>
      <c r="AL18" s="442"/>
    </row>
    <row r="19" spans="1:38" ht="23.25" x14ac:dyDescent="0.5">
      <c r="B19" s="427"/>
      <c r="C19" s="427"/>
      <c r="D19" s="427"/>
      <c r="E19" s="427"/>
      <c r="F19" s="427"/>
      <c r="G19" s="427"/>
      <c r="H19" s="427"/>
      <c r="I19" s="426"/>
      <c r="K19" s="427"/>
      <c r="L19" s="427"/>
      <c r="M19" s="443"/>
      <c r="N19" s="444"/>
      <c r="O19" s="444"/>
      <c r="R19" s="427"/>
      <c r="S19" s="427"/>
      <c r="U19" s="687"/>
      <c r="V19" s="707"/>
      <c r="W19" s="707"/>
      <c r="X19" s="708"/>
      <c r="Y19" s="707"/>
      <c r="Z19" s="429"/>
      <c r="AA19" s="442" t="s">
        <v>361</v>
      </c>
      <c r="AB19" s="445">
        <f>AG15</f>
        <v>1.302</v>
      </c>
      <c r="AC19" s="446" t="s">
        <v>360</v>
      </c>
      <c r="AD19" s="447">
        <f>AG16</f>
        <v>1.296</v>
      </c>
      <c r="AE19" s="448" t="s">
        <v>362</v>
      </c>
      <c r="AF19" s="449" t="s">
        <v>361</v>
      </c>
      <c r="AG19" s="450">
        <f>AG12</f>
        <v>5002760.82</v>
      </c>
      <c r="AH19" s="446" t="s">
        <v>360</v>
      </c>
      <c r="AI19" s="451">
        <f>AG13</f>
        <v>5000000</v>
      </c>
      <c r="AJ19" s="442" t="s">
        <v>362</v>
      </c>
      <c r="AK19" s="429"/>
      <c r="AL19" s="429"/>
    </row>
    <row r="20" spans="1:38" ht="23.25" x14ac:dyDescent="0.5">
      <c r="A20" s="435"/>
      <c r="B20" s="452"/>
      <c r="C20" s="453"/>
      <c r="D20" s="453"/>
      <c r="E20" s="453"/>
      <c r="F20" s="453"/>
      <c r="G20" s="454"/>
      <c r="H20" s="453"/>
      <c r="I20" s="453"/>
      <c r="J20" s="455"/>
      <c r="K20" s="453"/>
      <c r="L20" s="454"/>
      <c r="M20" s="454"/>
      <c r="N20" s="456"/>
      <c r="O20" s="457"/>
      <c r="P20" s="454"/>
      <c r="Q20" s="454"/>
      <c r="R20" s="453"/>
      <c r="S20" s="427"/>
      <c r="U20" s="687"/>
      <c r="V20" s="707"/>
      <c r="W20" s="707"/>
      <c r="X20" s="708"/>
      <c r="Y20" s="707"/>
      <c r="Z20" s="429"/>
      <c r="AA20" s="429"/>
      <c r="AB20" s="458"/>
      <c r="AC20" s="429" t="s">
        <v>361</v>
      </c>
      <c r="AD20" s="459">
        <f>AG14</f>
        <v>10000000</v>
      </c>
      <c r="AE20" s="709" t="s">
        <v>360</v>
      </c>
      <c r="AF20" s="709"/>
      <c r="AG20" s="460">
        <f>AG13</f>
        <v>5000000</v>
      </c>
      <c r="AH20" s="429" t="s">
        <v>362</v>
      </c>
      <c r="AI20" s="461"/>
      <c r="AJ20" s="429"/>
      <c r="AK20" s="429"/>
      <c r="AL20" s="429"/>
    </row>
    <row r="21" spans="1:38" ht="23.25" x14ac:dyDescent="0.5">
      <c r="A21" s="454"/>
      <c r="B21" s="452"/>
      <c r="C21" s="453"/>
      <c r="D21" s="453"/>
      <c r="E21" s="453"/>
      <c r="F21" s="453"/>
      <c r="G21" s="453"/>
      <c r="H21" s="453"/>
      <c r="I21" s="462"/>
      <c r="J21" s="463"/>
      <c r="K21" s="453"/>
      <c r="L21" s="453"/>
      <c r="M21" s="454"/>
      <c r="N21" s="456"/>
      <c r="O21" s="456"/>
      <c r="P21" s="454"/>
      <c r="Q21" s="454"/>
      <c r="R21" s="453"/>
      <c r="S21" s="427"/>
      <c r="U21" s="687"/>
      <c r="V21" s="707"/>
      <c r="W21" s="707"/>
      <c r="X21" s="708"/>
      <c r="Y21" s="707"/>
      <c r="Z21" s="429"/>
      <c r="AA21" s="429"/>
      <c r="AB21" s="458"/>
      <c r="AC21" s="429"/>
      <c r="AD21" s="429"/>
      <c r="AE21" s="429"/>
      <c r="AF21" s="429"/>
      <c r="AG21" s="429"/>
      <c r="AH21" s="429"/>
      <c r="AI21" s="461"/>
      <c r="AJ21" s="429"/>
      <c r="AK21" s="429"/>
      <c r="AL21" s="429"/>
    </row>
    <row r="22" spans="1:38" ht="23.25" x14ac:dyDescent="0.5">
      <c r="U22" s="687"/>
      <c r="V22" s="707"/>
      <c r="W22" s="707"/>
      <c r="X22" s="708"/>
      <c r="Y22" s="707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</row>
    <row r="23" spans="1:38" ht="23.25" x14ac:dyDescent="0.5">
      <c r="A23" s="435"/>
      <c r="K23" s="691"/>
      <c r="L23" s="691"/>
      <c r="M23" s="695"/>
      <c r="N23" s="695"/>
      <c r="O23" s="695"/>
      <c r="P23" s="427"/>
      <c r="Q23" s="427"/>
      <c r="R23" s="427"/>
      <c r="S23" s="427"/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29"/>
      <c r="AG23" s="429"/>
      <c r="AH23" s="429"/>
      <c r="AI23" s="429"/>
      <c r="AJ23" s="429"/>
      <c r="AK23" s="429"/>
      <c r="AL23" s="429"/>
    </row>
    <row r="24" spans="1:38" ht="23.25" x14ac:dyDescent="0.5">
      <c r="K24" s="691"/>
      <c r="L24" s="691"/>
      <c r="M24" s="697"/>
      <c r="N24" s="697"/>
      <c r="O24" s="697"/>
      <c r="P24" s="427"/>
      <c r="Q24" s="427"/>
      <c r="R24" s="427"/>
      <c r="S24" s="427"/>
      <c r="U24" s="429"/>
      <c r="V24" s="464"/>
      <c r="W24" s="465" t="s">
        <v>347</v>
      </c>
      <c r="X24" s="466">
        <f>AG15-((AG15-AG16)*(AG12-AG13)/(AG14-AG13))</f>
        <v>1.301996687016</v>
      </c>
      <c r="Y24" s="431"/>
      <c r="Z24" s="431" t="s">
        <v>370</v>
      </c>
      <c r="AA24" s="431"/>
      <c r="AB24" s="467">
        <f>ROUND(X24,4)</f>
        <v>1.302</v>
      </c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</row>
    <row r="25" spans="1:38" ht="23.25" x14ac:dyDescent="0.5">
      <c r="K25" s="691"/>
      <c r="L25" s="691"/>
      <c r="M25" s="692"/>
      <c r="N25" s="692"/>
      <c r="O25" s="692"/>
      <c r="P25" s="427"/>
      <c r="Q25" s="427"/>
      <c r="R25" s="427"/>
      <c r="S25" s="427"/>
      <c r="T25" s="454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</row>
    <row r="26" spans="1:38" x14ac:dyDescent="0.45">
      <c r="K26" s="691"/>
      <c r="L26" s="691"/>
      <c r="M26" s="693"/>
      <c r="N26" s="693"/>
      <c r="O26" s="693"/>
      <c r="P26" s="427"/>
      <c r="Q26" s="427"/>
      <c r="R26" s="427"/>
      <c r="S26" s="427"/>
    </row>
    <row r="27" spans="1:38" x14ac:dyDescent="0.45">
      <c r="K27" s="691"/>
      <c r="L27" s="691"/>
      <c r="M27" s="694"/>
      <c r="N27" s="694"/>
      <c r="O27" s="694"/>
      <c r="P27" s="427"/>
      <c r="Q27" s="427"/>
      <c r="R27" s="427"/>
      <c r="S27" s="427"/>
    </row>
    <row r="28" spans="1:38" ht="26.25" x14ac:dyDescent="0.55000000000000004">
      <c r="K28" s="426"/>
      <c r="L28" s="426"/>
      <c r="M28" s="426"/>
      <c r="N28" s="426"/>
      <c r="O28" s="427"/>
      <c r="P28" s="427"/>
      <c r="Q28" s="427"/>
      <c r="R28" s="427"/>
      <c r="S28" s="427"/>
      <c r="X28" s="417"/>
    </row>
    <row r="29" spans="1:38" ht="26.25" x14ac:dyDescent="0.55000000000000004">
      <c r="A29" s="706"/>
      <c r="B29" s="688"/>
      <c r="C29" s="688"/>
      <c r="D29" s="689"/>
      <c r="E29" s="688"/>
      <c r="H29" s="468"/>
      <c r="I29" s="469"/>
      <c r="J29" s="470"/>
      <c r="K29" s="471"/>
      <c r="L29" s="472"/>
      <c r="M29" s="473"/>
      <c r="N29" s="469"/>
      <c r="O29" s="474"/>
      <c r="X29" s="475"/>
    </row>
    <row r="30" spans="1:38" ht="23.25" x14ac:dyDescent="0.5">
      <c r="A30" s="706"/>
      <c r="B30" s="688"/>
      <c r="C30" s="688"/>
      <c r="D30" s="689"/>
      <c r="E30" s="688"/>
      <c r="J30" s="476"/>
      <c r="K30" s="690"/>
      <c r="L30" s="690"/>
      <c r="M30" s="477"/>
      <c r="U30" s="425"/>
      <c r="V30" s="698"/>
      <c r="W30" s="698"/>
      <c r="X30" s="698"/>
      <c r="Y30" s="698"/>
      <c r="Z30" s="698"/>
      <c r="AA30" s="698"/>
      <c r="AB30" s="698"/>
      <c r="AC30" s="426"/>
      <c r="AE30" s="691"/>
      <c r="AF30" s="691"/>
      <c r="AG30" s="699"/>
      <c r="AH30" s="700"/>
      <c r="AI30" s="700"/>
      <c r="AJ30" s="427"/>
      <c r="AL30" s="427"/>
    </row>
    <row r="31" spans="1:38" ht="23.25" x14ac:dyDescent="0.5">
      <c r="A31" s="478"/>
      <c r="B31" s="479"/>
      <c r="C31" s="479"/>
      <c r="D31" s="480"/>
      <c r="E31" s="479"/>
      <c r="J31" s="476"/>
      <c r="K31" s="481"/>
      <c r="L31" s="481"/>
      <c r="M31" s="477"/>
      <c r="U31" s="425"/>
      <c r="V31" s="482"/>
      <c r="W31" s="482"/>
      <c r="X31" s="482"/>
      <c r="Y31" s="482"/>
      <c r="Z31" s="482"/>
      <c r="AA31" s="482"/>
      <c r="AB31" s="482"/>
      <c r="AC31" s="426"/>
      <c r="AE31" s="427"/>
      <c r="AF31" s="427"/>
      <c r="AG31" s="483"/>
      <c r="AH31" s="428"/>
      <c r="AI31" s="428"/>
      <c r="AJ31" s="427"/>
      <c r="AL31" s="427"/>
    </row>
    <row r="32" spans="1:38" s="442" customFormat="1" ht="23.25" x14ac:dyDescent="0.5">
      <c r="B32" s="484"/>
      <c r="C32" s="465"/>
      <c r="D32" s="485"/>
      <c r="E32" s="486"/>
      <c r="F32" s="486"/>
      <c r="G32" s="486"/>
      <c r="U32" s="425"/>
      <c r="V32" s="702"/>
      <c r="W32" s="702"/>
      <c r="X32" s="702"/>
      <c r="Y32" s="702"/>
      <c r="Z32" s="702"/>
      <c r="AA32" s="702"/>
      <c r="AB32" s="702"/>
      <c r="AC32" s="487"/>
      <c r="AE32" s="703"/>
      <c r="AF32" s="703"/>
      <c r="AG32" s="704"/>
      <c r="AH32" s="705"/>
      <c r="AI32" s="705"/>
      <c r="AJ32" s="486"/>
      <c r="AL32" s="486"/>
    </row>
    <row r="33" spans="10:39" x14ac:dyDescent="0.45">
      <c r="V33" s="698"/>
      <c r="W33" s="698"/>
      <c r="X33" s="698"/>
      <c r="Y33" s="698"/>
      <c r="Z33" s="698"/>
      <c r="AA33" s="698"/>
      <c r="AB33" s="698"/>
      <c r="AC33" s="426"/>
      <c r="AE33" s="691"/>
      <c r="AF33" s="691"/>
      <c r="AG33" s="699"/>
      <c r="AH33" s="700"/>
      <c r="AI33" s="700"/>
      <c r="AL33" s="427"/>
    </row>
    <row r="34" spans="10:39" x14ac:dyDescent="0.45">
      <c r="V34" s="698"/>
      <c r="W34" s="698"/>
      <c r="X34" s="698"/>
      <c r="Y34" s="698"/>
      <c r="Z34" s="698"/>
      <c r="AA34" s="698"/>
      <c r="AB34" s="698"/>
      <c r="AC34" s="426"/>
      <c r="AE34" s="691"/>
      <c r="AF34" s="691"/>
      <c r="AG34" s="701"/>
      <c r="AH34" s="701"/>
      <c r="AI34" s="701"/>
      <c r="AL34" s="427"/>
    </row>
    <row r="35" spans="10:39" x14ac:dyDescent="0.45">
      <c r="V35" s="691"/>
      <c r="W35" s="691"/>
      <c r="X35" s="691"/>
      <c r="Y35" s="691"/>
      <c r="Z35" s="691"/>
      <c r="AA35" s="691"/>
      <c r="AB35" s="691"/>
      <c r="AC35" s="426"/>
      <c r="AE35" s="691"/>
      <c r="AF35" s="691"/>
      <c r="AG35" s="695"/>
      <c r="AH35" s="696"/>
      <c r="AI35" s="696"/>
      <c r="AL35" s="427"/>
    </row>
    <row r="36" spans="10:39" x14ac:dyDescent="0.45">
      <c r="J36" s="488"/>
    </row>
    <row r="37" spans="10:39" ht="23.25" x14ac:dyDescent="0.5">
      <c r="J37" s="488"/>
      <c r="U37" s="425"/>
      <c r="AE37" s="691"/>
      <c r="AF37" s="691"/>
      <c r="AG37" s="695"/>
      <c r="AH37" s="696"/>
      <c r="AI37" s="696"/>
      <c r="AJ37" s="427"/>
      <c r="AK37" s="427"/>
      <c r="AL37" s="427"/>
      <c r="AM37" s="435"/>
    </row>
    <row r="38" spans="10:39" ht="21.75" x14ac:dyDescent="0.45">
      <c r="J38" s="488"/>
      <c r="AE38" s="691"/>
      <c r="AF38" s="691"/>
      <c r="AG38" s="697"/>
      <c r="AH38" s="697"/>
      <c r="AI38" s="697"/>
      <c r="AJ38" s="427"/>
      <c r="AK38" s="427"/>
      <c r="AL38" s="427"/>
      <c r="AM38" s="435"/>
    </row>
    <row r="39" spans="10:39" x14ac:dyDescent="0.45">
      <c r="AE39" s="691"/>
      <c r="AF39" s="691"/>
      <c r="AG39" s="692"/>
      <c r="AH39" s="692"/>
      <c r="AI39" s="692"/>
      <c r="AJ39" s="427"/>
      <c r="AK39" s="427"/>
      <c r="AL39" s="427"/>
    </row>
    <row r="40" spans="10:39" x14ac:dyDescent="0.45">
      <c r="AE40" s="691"/>
      <c r="AF40" s="691"/>
      <c r="AG40" s="693"/>
      <c r="AH40" s="693"/>
      <c r="AI40" s="693"/>
      <c r="AJ40" s="427"/>
      <c r="AK40" s="427"/>
      <c r="AL40" s="427"/>
    </row>
    <row r="41" spans="10:39" x14ac:dyDescent="0.45">
      <c r="J41" s="489"/>
      <c r="AE41" s="691"/>
      <c r="AF41" s="691"/>
      <c r="AG41" s="694"/>
      <c r="AH41" s="694"/>
      <c r="AI41" s="694"/>
      <c r="AJ41" s="427"/>
      <c r="AK41" s="427"/>
      <c r="AL41" s="427"/>
    </row>
    <row r="42" spans="10:39" x14ac:dyDescent="0.45">
      <c r="AE42" s="426"/>
      <c r="AF42" s="426"/>
      <c r="AG42" s="426"/>
      <c r="AH42" s="426"/>
      <c r="AI42" s="427"/>
      <c r="AJ42" s="427"/>
      <c r="AK42" s="427"/>
      <c r="AL42" s="427"/>
    </row>
    <row r="43" spans="10:39" x14ac:dyDescent="0.45">
      <c r="U43" s="687"/>
      <c r="V43" s="688"/>
      <c r="W43" s="688"/>
      <c r="X43" s="689"/>
      <c r="Y43" s="688"/>
      <c r="AB43" s="468"/>
      <c r="AC43" s="469"/>
      <c r="AD43" s="470"/>
      <c r="AE43" s="471"/>
      <c r="AF43" s="472"/>
      <c r="AG43" s="473"/>
      <c r="AH43" s="469"/>
      <c r="AI43" s="490"/>
    </row>
    <row r="44" spans="10:39" x14ac:dyDescent="0.45">
      <c r="U44" s="687"/>
      <c r="V44" s="688"/>
      <c r="W44" s="688"/>
      <c r="X44" s="689"/>
      <c r="Y44" s="688"/>
      <c r="AD44" s="491"/>
      <c r="AE44" s="690"/>
      <c r="AF44" s="690"/>
      <c r="AG44" s="492"/>
    </row>
    <row r="46" spans="10:39" ht="23.25" x14ac:dyDescent="0.5">
      <c r="V46" s="464"/>
      <c r="W46" s="465"/>
      <c r="X46" s="466"/>
      <c r="Y46" s="427"/>
      <c r="Z46" s="427"/>
      <c r="AA46" s="427"/>
      <c r="AB46" s="493"/>
    </row>
  </sheetData>
  <mergeCells count="103">
    <mergeCell ref="AE7:AF7"/>
    <mergeCell ref="AG7:AI7"/>
    <mergeCell ref="K8:L8"/>
    <mergeCell ref="O8:P8"/>
    <mergeCell ref="V8:AB8"/>
    <mergeCell ref="AE8:AF8"/>
    <mergeCell ref="AG8:AI8"/>
    <mergeCell ref="A1:R1"/>
    <mergeCell ref="Y1:AC1"/>
    <mergeCell ref="A3:R3"/>
    <mergeCell ref="K7:L7"/>
    <mergeCell ref="O7:P7"/>
    <mergeCell ref="V7:AB7"/>
    <mergeCell ref="B12:B13"/>
    <mergeCell ref="C12:C13"/>
    <mergeCell ref="D12:D13"/>
    <mergeCell ref="E12:E13"/>
    <mergeCell ref="K9:L9"/>
    <mergeCell ref="O9:P9"/>
    <mergeCell ref="W9:AI9"/>
    <mergeCell ref="K10:L10"/>
    <mergeCell ref="O10:P10"/>
    <mergeCell ref="V10:AB10"/>
    <mergeCell ref="AE10:AF10"/>
    <mergeCell ref="AG10:AI10"/>
    <mergeCell ref="AE12:AF12"/>
    <mergeCell ref="AG12:AI12"/>
    <mergeCell ref="K13:L13"/>
    <mergeCell ref="AE13:AF13"/>
    <mergeCell ref="AG13:AI13"/>
    <mergeCell ref="AE14:AF14"/>
    <mergeCell ref="AG14:AI14"/>
    <mergeCell ref="K11:L11"/>
    <mergeCell ref="O11:P11"/>
    <mergeCell ref="B15:H15"/>
    <mergeCell ref="K15:L15"/>
    <mergeCell ref="M15:O15"/>
    <mergeCell ref="AE15:AF15"/>
    <mergeCell ref="AG15:AI15"/>
    <mergeCell ref="B16:H16"/>
    <mergeCell ref="K16:L16"/>
    <mergeCell ref="M16:O16"/>
    <mergeCell ref="AE16:AF16"/>
    <mergeCell ref="AG16:AI16"/>
    <mergeCell ref="U18:U22"/>
    <mergeCell ref="V18:V22"/>
    <mergeCell ref="W18:W22"/>
    <mergeCell ref="X18:X22"/>
    <mergeCell ref="Y18:Y22"/>
    <mergeCell ref="AE20:AF20"/>
    <mergeCell ref="B17:H17"/>
    <mergeCell ref="K17:L17"/>
    <mergeCell ref="M17:O17"/>
    <mergeCell ref="B18:H18"/>
    <mergeCell ref="K18:L18"/>
    <mergeCell ref="M18:O18"/>
    <mergeCell ref="A29:A30"/>
    <mergeCell ref="B29:B30"/>
    <mergeCell ref="C29:C30"/>
    <mergeCell ref="D29:D30"/>
    <mergeCell ref="E29:E30"/>
    <mergeCell ref="K30:L30"/>
    <mergeCell ref="K23:L23"/>
    <mergeCell ref="M23:O23"/>
    <mergeCell ref="K24:L24"/>
    <mergeCell ref="M24:O24"/>
    <mergeCell ref="K25:L25"/>
    <mergeCell ref="M25:O25"/>
    <mergeCell ref="V30:AB30"/>
    <mergeCell ref="AE30:AF30"/>
    <mergeCell ref="AG30:AI30"/>
    <mergeCell ref="V32:AB32"/>
    <mergeCell ref="AE32:AF32"/>
    <mergeCell ref="AG32:AI32"/>
    <mergeCell ref="K26:L26"/>
    <mergeCell ref="M26:O26"/>
    <mergeCell ref="K27:L27"/>
    <mergeCell ref="M27:O27"/>
    <mergeCell ref="V35:AB35"/>
    <mergeCell ref="AE35:AF35"/>
    <mergeCell ref="AG35:AI35"/>
    <mergeCell ref="AE37:AF37"/>
    <mergeCell ref="AG37:AI37"/>
    <mergeCell ref="AE38:AF38"/>
    <mergeCell ref="AG38:AI38"/>
    <mergeCell ref="V33:AB33"/>
    <mergeCell ref="AE33:AF33"/>
    <mergeCell ref="AG33:AI33"/>
    <mergeCell ref="V34:AB34"/>
    <mergeCell ref="AE34:AF34"/>
    <mergeCell ref="AG34:AI34"/>
    <mergeCell ref="U43:U44"/>
    <mergeCell ref="V43:V44"/>
    <mergeCell ref="W43:W44"/>
    <mergeCell ref="X43:X44"/>
    <mergeCell ref="Y43:Y44"/>
    <mergeCell ref="AE44:AF44"/>
    <mergeCell ref="AE39:AF39"/>
    <mergeCell ref="AG39:AI39"/>
    <mergeCell ref="AE40:AF40"/>
    <mergeCell ref="AG40:AI40"/>
    <mergeCell ref="AE41:AF41"/>
    <mergeCell ref="AG41:AI41"/>
  </mergeCells>
  <pageMargins left="0.7" right="0.7" top="0.75" bottom="0.75" header="0.3" footer="0.3"/>
  <pageSetup paperSize="9" scale="65" orientation="landscape" r:id="rId1"/>
  <colBreaks count="1" manualBreakCount="1">
    <brk id="1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0210-C756-4321-B9F8-FB2393CBFCD0}">
  <dimension ref="A1:M62"/>
  <sheetViews>
    <sheetView workbookViewId="0">
      <selection sqref="A1:XFD1048576"/>
    </sheetView>
  </sheetViews>
  <sheetFormatPr defaultColWidth="0" defaultRowHeight="21.75" x14ac:dyDescent="0.5"/>
  <cols>
    <col min="1" max="1" width="5.7109375" style="308" customWidth="1"/>
    <col min="2" max="2" width="47.42578125" style="309" customWidth="1"/>
    <col min="3" max="3" width="6.7109375" style="308" customWidth="1"/>
    <col min="4" max="4" width="5.42578125" style="308" customWidth="1"/>
    <col min="5" max="5" width="11.28515625" style="308" bestFit="1" customWidth="1"/>
    <col min="6" max="6" width="13.7109375" style="308" bestFit="1" customWidth="1"/>
    <col min="7" max="7" width="11.140625" style="308" customWidth="1"/>
    <col min="8" max="8" width="9.5703125" style="308" customWidth="1"/>
    <col min="9" max="9" width="12.5703125" style="308" bestFit="1" customWidth="1"/>
    <col min="10" max="10" width="11.140625" style="308" customWidth="1"/>
    <col min="11" max="11" width="1.85546875" style="308" customWidth="1"/>
    <col min="12" max="256" width="0" style="308" hidden="1"/>
    <col min="257" max="257" width="5.7109375" style="308" customWidth="1"/>
    <col min="258" max="258" width="47.42578125" style="308" customWidth="1"/>
    <col min="259" max="259" width="6.7109375" style="308" customWidth="1"/>
    <col min="260" max="260" width="5.42578125" style="308" customWidth="1"/>
    <col min="261" max="261" width="11.28515625" style="308" bestFit="1" customWidth="1"/>
    <col min="262" max="262" width="13.7109375" style="308" bestFit="1" customWidth="1"/>
    <col min="263" max="263" width="11.140625" style="308" customWidth="1"/>
    <col min="264" max="264" width="9.5703125" style="308" customWidth="1"/>
    <col min="265" max="265" width="12.5703125" style="308" bestFit="1" customWidth="1"/>
    <col min="266" max="266" width="11.140625" style="308" customWidth="1"/>
    <col min="267" max="267" width="1.85546875" style="308" customWidth="1"/>
    <col min="268" max="512" width="0" style="308" hidden="1"/>
    <col min="513" max="513" width="5.7109375" style="308" customWidth="1"/>
    <col min="514" max="514" width="47.42578125" style="308" customWidth="1"/>
    <col min="515" max="515" width="6.7109375" style="308" customWidth="1"/>
    <col min="516" max="516" width="5.42578125" style="308" customWidth="1"/>
    <col min="517" max="517" width="11.28515625" style="308" bestFit="1" customWidth="1"/>
    <col min="518" max="518" width="13.7109375" style="308" bestFit="1" customWidth="1"/>
    <col min="519" max="519" width="11.140625" style="308" customWidth="1"/>
    <col min="520" max="520" width="9.5703125" style="308" customWidth="1"/>
    <col min="521" max="521" width="12.5703125" style="308" bestFit="1" customWidth="1"/>
    <col min="522" max="522" width="11.140625" style="308" customWidth="1"/>
    <col min="523" max="523" width="1.85546875" style="308" customWidth="1"/>
    <col min="524" max="768" width="0" style="308" hidden="1"/>
    <col min="769" max="769" width="5.7109375" style="308" customWidth="1"/>
    <col min="770" max="770" width="47.42578125" style="308" customWidth="1"/>
    <col min="771" max="771" width="6.7109375" style="308" customWidth="1"/>
    <col min="772" max="772" width="5.42578125" style="308" customWidth="1"/>
    <col min="773" max="773" width="11.28515625" style="308" bestFit="1" customWidth="1"/>
    <col min="774" max="774" width="13.7109375" style="308" bestFit="1" customWidth="1"/>
    <col min="775" max="775" width="11.140625" style="308" customWidth="1"/>
    <col min="776" max="776" width="9.5703125" style="308" customWidth="1"/>
    <col min="777" max="777" width="12.5703125" style="308" bestFit="1" customWidth="1"/>
    <col min="778" max="778" width="11.140625" style="308" customWidth="1"/>
    <col min="779" max="779" width="1.85546875" style="308" customWidth="1"/>
    <col min="780" max="1024" width="0" style="308" hidden="1"/>
    <col min="1025" max="1025" width="5.7109375" style="308" customWidth="1"/>
    <col min="1026" max="1026" width="47.42578125" style="308" customWidth="1"/>
    <col min="1027" max="1027" width="6.7109375" style="308" customWidth="1"/>
    <col min="1028" max="1028" width="5.42578125" style="308" customWidth="1"/>
    <col min="1029" max="1029" width="11.28515625" style="308" bestFit="1" customWidth="1"/>
    <col min="1030" max="1030" width="13.7109375" style="308" bestFit="1" customWidth="1"/>
    <col min="1031" max="1031" width="11.140625" style="308" customWidth="1"/>
    <col min="1032" max="1032" width="9.5703125" style="308" customWidth="1"/>
    <col min="1033" max="1033" width="12.5703125" style="308" bestFit="1" customWidth="1"/>
    <col min="1034" max="1034" width="11.140625" style="308" customWidth="1"/>
    <col min="1035" max="1035" width="1.85546875" style="308" customWidth="1"/>
    <col min="1036" max="1280" width="0" style="308" hidden="1"/>
    <col min="1281" max="1281" width="5.7109375" style="308" customWidth="1"/>
    <col min="1282" max="1282" width="47.42578125" style="308" customWidth="1"/>
    <col min="1283" max="1283" width="6.7109375" style="308" customWidth="1"/>
    <col min="1284" max="1284" width="5.42578125" style="308" customWidth="1"/>
    <col min="1285" max="1285" width="11.28515625" style="308" bestFit="1" customWidth="1"/>
    <col min="1286" max="1286" width="13.7109375" style="308" bestFit="1" customWidth="1"/>
    <col min="1287" max="1287" width="11.140625" style="308" customWidth="1"/>
    <col min="1288" max="1288" width="9.5703125" style="308" customWidth="1"/>
    <col min="1289" max="1289" width="12.5703125" style="308" bestFit="1" customWidth="1"/>
    <col min="1290" max="1290" width="11.140625" style="308" customWidth="1"/>
    <col min="1291" max="1291" width="1.85546875" style="308" customWidth="1"/>
    <col min="1292" max="1536" width="0" style="308" hidden="1"/>
    <col min="1537" max="1537" width="5.7109375" style="308" customWidth="1"/>
    <col min="1538" max="1538" width="47.42578125" style="308" customWidth="1"/>
    <col min="1539" max="1539" width="6.7109375" style="308" customWidth="1"/>
    <col min="1540" max="1540" width="5.42578125" style="308" customWidth="1"/>
    <col min="1541" max="1541" width="11.28515625" style="308" bestFit="1" customWidth="1"/>
    <col min="1542" max="1542" width="13.7109375" style="308" bestFit="1" customWidth="1"/>
    <col min="1543" max="1543" width="11.140625" style="308" customWidth="1"/>
    <col min="1544" max="1544" width="9.5703125" style="308" customWidth="1"/>
    <col min="1545" max="1545" width="12.5703125" style="308" bestFit="1" customWidth="1"/>
    <col min="1546" max="1546" width="11.140625" style="308" customWidth="1"/>
    <col min="1547" max="1547" width="1.85546875" style="308" customWidth="1"/>
    <col min="1548" max="1792" width="0" style="308" hidden="1"/>
    <col min="1793" max="1793" width="5.7109375" style="308" customWidth="1"/>
    <col min="1794" max="1794" width="47.42578125" style="308" customWidth="1"/>
    <col min="1795" max="1795" width="6.7109375" style="308" customWidth="1"/>
    <col min="1796" max="1796" width="5.42578125" style="308" customWidth="1"/>
    <col min="1797" max="1797" width="11.28515625" style="308" bestFit="1" customWidth="1"/>
    <col min="1798" max="1798" width="13.7109375" style="308" bestFit="1" customWidth="1"/>
    <col min="1799" max="1799" width="11.140625" style="308" customWidth="1"/>
    <col min="1800" max="1800" width="9.5703125" style="308" customWidth="1"/>
    <col min="1801" max="1801" width="12.5703125" style="308" bestFit="1" customWidth="1"/>
    <col min="1802" max="1802" width="11.140625" style="308" customWidth="1"/>
    <col min="1803" max="1803" width="1.85546875" style="308" customWidth="1"/>
    <col min="1804" max="2048" width="0" style="308" hidden="1"/>
    <col min="2049" max="2049" width="5.7109375" style="308" customWidth="1"/>
    <col min="2050" max="2050" width="47.42578125" style="308" customWidth="1"/>
    <col min="2051" max="2051" width="6.7109375" style="308" customWidth="1"/>
    <col min="2052" max="2052" width="5.42578125" style="308" customWidth="1"/>
    <col min="2053" max="2053" width="11.28515625" style="308" bestFit="1" customWidth="1"/>
    <col min="2054" max="2054" width="13.7109375" style="308" bestFit="1" customWidth="1"/>
    <col min="2055" max="2055" width="11.140625" style="308" customWidth="1"/>
    <col min="2056" max="2056" width="9.5703125" style="308" customWidth="1"/>
    <col min="2057" max="2057" width="12.5703125" style="308" bestFit="1" customWidth="1"/>
    <col min="2058" max="2058" width="11.140625" style="308" customWidth="1"/>
    <col min="2059" max="2059" width="1.85546875" style="308" customWidth="1"/>
    <col min="2060" max="2304" width="0" style="308" hidden="1"/>
    <col min="2305" max="2305" width="5.7109375" style="308" customWidth="1"/>
    <col min="2306" max="2306" width="47.42578125" style="308" customWidth="1"/>
    <col min="2307" max="2307" width="6.7109375" style="308" customWidth="1"/>
    <col min="2308" max="2308" width="5.42578125" style="308" customWidth="1"/>
    <col min="2309" max="2309" width="11.28515625" style="308" bestFit="1" customWidth="1"/>
    <col min="2310" max="2310" width="13.7109375" style="308" bestFit="1" customWidth="1"/>
    <col min="2311" max="2311" width="11.140625" style="308" customWidth="1"/>
    <col min="2312" max="2312" width="9.5703125" style="308" customWidth="1"/>
    <col min="2313" max="2313" width="12.5703125" style="308" bestFit="1" customWidth="1"/>
    <col min="2314" max="2314" width="11.140625" style="308" customWidth="1"/>
    <col min="2315" max="2315" width="1.85546875" style="308" customWidth="1"/>
    <col min="2316" max="2560" width="0" style="308" hidden="1"/>
    <col min="2561" max="2561" width="5.7109375" style="308" customWidth="1"/>
    <col min="2562" max="2562" width="47.42578125" style="308" customWidth="1"/>
    <col min="2563" max="2563" width="6.7109375" style="308" customWidth="1"/>
    <col min="2564" max="2564" width="5.42578125" style="308" customWidth="1"/>
    <col min="2565" max="2565" width="11.28515625" style="308" bestFit="1" customWidth="1"/>
    <col min="2566" max="2566" width="13.7109375" style="308" bestFit="1" customWidth="1"/>
    <col min="2567" max="2567" width="11.140625" style="308" customWidth="1"/>
    <col min="2568" max="2568" width="9.5703125" style="308" customWidth="1"/>
    <col min="2569" max="2569" width="12.5703125" style="308" bestFit="1" customWidth="1"/>
    <col min="2570" max="2570" width="11.140625" style="308" customWidth="1"/>
    <col min="2571" max="2571" width="1.85546875" style="308" customWidth="1"/>
    <col min="2572" max="2816" width="0" style="308" hidden="1"/>
    <col min="2817" max="2817" width="5.7109375" style="308" customWidth="1"/>
    <col min="2818" max="2818" width="47.42578125" style="308" customWidth="1"/>
    <col min="2819" max="2819" width="6.7109375" style="308" customWidth="1"/>
    <col min="2820" max="2820" width="5.42578125" style="308" customWidth="1"/>
    <col min="2821" max="2821" width="11.28515625" style="308" bestFit="1" customWidth="1"/>
    <col min="2822" max="2822" width="13.7109375" style="308" bestFit="1" customWidth="1"/>
    <col min="2823" max="2823" width="11.140625" style="308" customWidth="1"/>
    <col min="2824" max="2824" width="9.5703125" style="308" customWidth="1"/>
    <col min="2825" max="2825" width="12.5703125" style="308" bestFit="1" customWidth="1"/>
    <col min="2826" max="2826" width="11.140625" style="308" customWidth="1"/>
    <col min="2827" max="2827" width="1.85546875" style="308" customWidth="1"/>
    <col min="2828" max="3072" width="0" style="308" hidden="1"/>
    <col min="3073" max="3073" width="5.7109375" style="308" customWidth="1"/>
    <col min="3074" max="3074" width="47.42578125" style="308" customWidth="1"/>
    <col min="3075" max="3075" width="6.7109375" style="308" customWidth="1"/>
    <col min="3076" max="3076" width="5.42578125" style="308" customWidth="1"/>
    <col min="3077" max="3077" width="11.28515625" style="308" bestFit="1" customWidth="1"/>
    <col min="3078" max="3078" width="13.7109375" style="308" bestFit="1" customWidth="1"/>
    <col min="3079" max="3079" width="11.140625" style="308" customWidth="1"/>
    <col min="3080" max="3080" width="9.5703125" style="308" customWidth="1"/>
    <col min="3081" max="3081" width="12.5703125" style="308" bestFit="1" customWidth="1"/>
    <col min="3082" max="3082" width="11.140625" style="308" customWidth="1"/>
    <col min="3083" max="3083" width="1.85546875" style="308" customWidth="1"/>
    <col min="3084" max="3328" width="0" style="308" hidden="1"/>
    <col min="3329" max="3329" width="5.7109375" style="308" customWidth="1"/>
    <col min="3330" max="3330" width="47.42578125" style="308" customWidth="1"/>
    <col min="3331" max="3331" width="6.7109375" style="308" customWidth="1"/>
    <col min="3332" max="3332" width="5.42578125" style="308" customWidth="1"/>
    <col min="3333" max="3333" width="11.28515625" style="308" bestFit="1" customWidth="1"/>
    <col min="3334" max="3334" width="13.7109375" style="308" bestFit="1" customWidth="1"/>
    <col min="3335" max="3335" width="11.140625" style="308" customWidth="1"/>
    <col min="3336" max="3336" width="9.5703125" style="308" customWidth="1"/>
    <col min="3337" max="3337" width="12.5703125" style="308" bestFit="1" customWidth="1"/>
    <col min="3338" max="3338" width="11.140625" style="308" customWidth="1"/>
    <col min="3339" max="3339" width="1.85546875" style="308" customWidth="1"/>
    <col min="3340" max="3584" width="0" style="308" hidden="1"/>
    <col min="3585" max="3585" width="5.7109375" style="308" customWidth="1"/>
    <col min="3586" max="3586" width="47.42578125" style="308" customWidth="1"/>
    <col min="3587" max="3587" width="6.7109375" style="308" customWidth="1"/>
    <col min="3588" max="3588" width="5.42578125" style="308" customWidth="1"/>
    <col min="3589" max="3589" width="11.28515625" style="308" bestFit="1" customWidth="1"/>
    <col min="3590" max="3590" width="13.7109375" style="308" bestFit="1" customWidth="1"/>
    <col min="3591" max="3591" width="11.140625" style="308" customWidth="1"/>
    <col min="3592" max="3592" width="9.5703125" style="308" customWidth="1"/>
    <col min="3593" max="3593" width="12.5703125" style="308" bestFit="1" customWidth="1"/>
    <col min="3594" max="3594" width="11.140625" style="308" customWidth="1"/>
    <col min="3595" max="3595" width="1.85546875" style="308" customWidth="1"/>
    <col min="3596" max="3840" width="0" style="308" hidden="1"/>
    <col min="3841" max="3841" width="5.7109375" style="308" customWidth="1"/>
    <col min="3842" max="3842" width="47.42578125" style="308" customWidth="1"/>
    <col min="3843" max="3843" width="6.7109375" style="308" customWidth="1"/>
    <col min="3844" max="3844" width="5.42578125" style="308" customWidth="1"/>
    <col min="3845" max="3845" width="11.28515625" style="308" bestFit="1" customWidth="1"/>
    <col min="3846" max="3846" width="13.7109375" style="308" bestFit="1" customWidth="1"/>
    <col min="3847" max="3847" width="11.140625" style="308" customWidth="1"/>
    <col min="3848" max="3848" width="9.5703125" style="308" customWidth="1"/>
    <col min="3849" max="3849" width="12.5703125" style="308" bestFit="1" customWidth="1"/>
    <col min="3850" max="3850" width="11.140625" style="308" customWidth="1"/>
    <col min="3851" max="3851" width="1.85546875" style="308" customWidth="1"/>
    <col min="3852" max="4096" width="0" style="308" hidden="1"/>
    <col min="4097" max="4097" width="5.7109375" style="308" customWidth="1"/>
    <col min="4098" max="4098" width="47.42578125" style="308" customWidth="1"/>
    <col min="4099" max="4099" width="6.7109375" style="308" customWidth="1"/>
    <col min="4100" max="4100" width="5.42578125" style="308" customWidth="1"/>
    <col min="4101" max="4101" width="11.28515625" style="308" bestFit="1" customWidth="1"/>
    <col min="4102" max="4102" width="13.7109375" style="308" bestFit="1" customWidth="1"/>
    <col min="4103" max="4103" width="11.140625" style="308" customWidth="1"/>
    <col min="4104" max="4104" width="9.5703125" style="308" customWidth="1"/>
    <col min="4105" max="4105" width="12.5703125" style="308" bestFit="1" customWidth="1"/>
    <col min="4106" max="4106" width="11.140625" style="308" customWidth="1"/>
    <col min="4107" max="4107" width="1.85546875" style="308" customWidth="1"/>
    <col min="4108" max="4352" width="0" style="308" hidden="1"/>
    <col min="4353" max="4353" width="5.7109375" style="308" customWidth="1"/>
    <col min="4354" max="4354" width="47.42578125" style="308" customWidth="1"/>
    <col min="4355" max="4355" width="6.7109375" style="308" customWidth="1"/>
    <col min="4356" max="4356" width="5.42578125" style="308" customWidth="1"/>
    <col min="4357" max="4357" width="11.28515625" style="308" bestFit="1" customWidth="1"/>
    <col min="4358" max="4358" width="13.7109375" style="308" bestFit="1" customWidth="1"/>
    <col min="4359" max="4359" width="11.140625" style="308" customWidth="1"/>
    <col min="4360" max="4360" width="9.5703125" style="308" customWidth="1"/>
    <col min="4361" max="4361" width="12.5703125" style="308" bestFit="1" customWidth="1"/>
    <col min="4362" max="4362" width="11.140625" style="308" customWidth="1"/>
    <col min="4363" max="4363" width="1.85546875" style="308" customWidth="1"/>
    <col min="4364" max="4608" width="0" style="308" hidden="1"/>
    <col min="4609" max="4609" width="5.7109375" style="308" customWidth="1"/>
    <col min="4610" max="4610" width="47.42578125" style="308" customWidth="1"/>
    <col min="4611" max="4611" width="6.7109375" style="308" customWidth="1"/>
    <col min="4612" max="4612" width="5.42578125" style="308" customWidth="1"/>
    <col min="4613" max="4613" width="11.28515625" style="308" bestFit="1" customWidth="1"/>
    <col min="4614" max="4614" width="13.7109375" style="308" bestFit="1" customWidth="1"/>
    <col min="4615" max="4615" width="11.140625" style="308" customWidth="1"/>
    <col min="4616" max="4616" width="9.5703125" style="308" customWidth="1"/>
    <col min="4617" max="4617" width="12.5703125" style="308" bestFit="1" customWidth="1"/>
    <col min="4618" max="4618" width="11.140625" style="308" customWidth="1"/>
    <col min="4619" max="4619" width="1.85546875" style="308" customWidth="1"/>
    <col min="4620" max="4864" width="0" style="308" hidden="1"/>
    <col min="4865" max="4865" width="5.7109375" style="308" customWidth="1"/>
    <col min="4866" max="4866" width="47.42578125" style="308" customWidth="1"/>
    <col min="4867" max="4867" width="6.7109375" style="308" customWidth="1"/>
    <col min="4868" max="4868" width="5.42578125" style="308" customWidth="1"/>
    <col min="4869" max="4869" width="11.28515625" style="308" bestFit="1" customWidth="1"/>
    <col min="4870" max="4870" width="13.7109375" style="308" bestFit="1" customWidth="1"/>
    <col min="4871" max="4871" width="11.140625" style="308" customWidth="1"/>
    <col min="4872" max="4872" width="9.5703125" style="308" customWidth="1"/>
    <col min="4873" max="4873" width="12.5703125" style="308" bestFit="1" customWidth="1"/>
    <col min="4874" max="4874" width="11.140625" style="308" customWidth="1"/>
    <col min="4875" max="4875" width="1.85546875" style="308" customWidth="1"/>
    <col min="4876" max="5120" width="0" style="308" hidden="1"/>
    <col min="5121" max="5121" width="5.7109375" style="308" customWidth="1"/>
    <col min="5122" max="5122" width="47.42578125" style="308" customWidth="1"/>
    <col min="5123" max="5123" width="6.7109375" style="308" customWidth="1"/>
    <col min="5124" max="5124" width="5.42578125" style="308" customWidth="1"/>
    <col min="5125" max="5125" width="11.28515625" style="308" bestFit="1" customWidth="1"/>
    <col min="5126" max="5126" width="13.7109375" style="308" bestFit="1" customWidth="1"/>
    <col min="5127" max="5127" width="11.140625" style="308" customWidth="1"/>
    <col min="5128" max="5128" width="9.5703125" style="308" customWidth="1"/>
    <col min="5129" max="5129" width="12.5703125" style="308" bestFit="1" customWidth="1"/>
    <col min="5130" max="5130" width="11.140625" style="308" customWidth="1"/>
    <col min="5131" max="5131" width="1.85546875" style="308" customWidth="1"/>
    <col min="5132" max="5376" width="0" style="308" hidden="1"/>
    <col min="5377" max="5377" width="5.7109375" style="308" customWidth="1"/>
    <col min="5378" max="5378" width="47.42578125" style="308" customWidth="1"/>
    <col min="5379" max="5379" width="6.7109375" style="308" customWidth="1"/>
    <col min="5380" max="5380" width="5.42578125" style="308" customWidth="1"/>
    <col min="5381" max="5381" width="11.28515625" style="308" bestFit="1" customWidth="1"/>
    <col min="5382" max="5382" width="13.7109375" style="308" bestFit="1" customWidth="1"/>
    <col min="5383" max="5383" width="11.140625" style="308" customWidth="1"/>
    <col min="5384" max="5384" width="9.5703125" style="308" customWidth="1"/>
    <col min="5385" max="5385" width="12.5703125" style="308" bestFit="1" customWidth="1"/>
    <col min="5386" max="5386" width="11.140625" style="308" customWidth="1"/>
    <col min="5387" max="5387" width="1.85546875" style="308" customWidth="1"/>
    <col min="5388" max="5632" width="0" style="308" hidden="1"/>
    <col min="5633" max="5633" width="5.7109375" style="308" customWidth="1"/>
    <col min="5634" max="5634" width="47.42578125" style="308" customWidth="1"/>
    <col min="5635" max="5635" width="6.7109375" style="308" customWidth="1"/>
    <col min="5636" max="5636" width="5.42578125" style="308" customWidth="1"/>
    <col min="5637" max="5637" width="11.28515625" style="308" bestFit="1" customWidth="1"/>
    <col min="5638" max="5638" width="13.7109375" style="308" bestFit="1" customWidth="1"/>
    <col min="5639" max="5639" width="11.140625" style="308" customWidth="1"/>
    <col min="5640" max="5640" width="9.5703125" style="308" customWidth="1"/>
    <col min="5641" max="5641" width="12.5703125" style="308" bestFit="1" customWidth="1"/>
    <col min="5642" max="5642" width="11.140625" style="308" customWidth="1"/>
    <col min="5643" max="5643" width="1.85546875" style="308" customWidth="1"/>
    <col min="5644" max="5888" width="0" style="308" hidden="1"/>
    <col min="5889" max="5889" width="5.7109375" style="308" customWidth="1"/>
    <col min="5890" max="5890" width="47.42578125" style="308" customWidth="1"/>
    <col min="5891" max="5891" width="6.7109375" style="308" customWidth="1"/>
    <col min="5892" max="5892" width="5.42578125" style="308" customWidth="1"/>
    <col min="5893" max="5893" width="11.28515625" style="308" bestFit="1" customWidth="1"/>
    <col min="5894" max="5894" width="13.7109375" style="308" bestFit="1" customWidth="1"/>
    <col min="5895" max="5895" width="11.140625" style="308" customWidth="1"/>
    <col min="5896" max="5896" width="9.5703125" style="308" customWidth="1"/>
    <col min="5897" max="5897" width="12.5703125" style="308" bestFit="1" customWidth="1"/>
    <col min="5898" max="5898" width="11.140625" style="308" customWidth="1"/>
    <col min="5899" max="5899" width="1.85546875" style="308" customWidth="1"/>
    <col min="5900" max="6144" width="0" style="308" hidden="1"/>
    <col min="6145" max="6145" width="5.7109375" style="308" customWidth="1"/>
    <col min="6146" max="6146" width="47.42578125" style="308" customWidth="1"/>
    <col min="6147" max="6147" width="6.7109375" style="308" customWidth="1"/>
    <col min="6148" max="6148" width="5.42578125" style="308" customWidth="1"/>
    <col min="6149" max="6149" width="11.28515625" style="308" bestFit="1" customWidth="1"/>
    <col min="6150" max="6150" width="13.7109375" style="308" bestFit="1" customWidth="1"/>
    <col min="6151" max="6151" width="11.140625" style="308" customWidth="1"/>
    <col min="6152" max="6152" width="9.5703125" style="308" customWidth="1"/>
    <col min="6153" max="6153" width="12.5703125" style="308" bestFit="1" customWidth="1"/>
    <col min="6154" max="6154" width="11.140625" style="308" customWidth="1"/>
    <col min="6155" max="6155" width="1.85546875" style="308" customWidth="1"/>
    <col min="6156" max="6400" width="0" style="308" hidden="1"/>
    <col min="6401" max="6401" width="5.7109375" style="308" customWidth="1"/>
    <col min="6402" max="6402" width="47.42578125" style="308" customWidth="1"/>
    <col min="6403" max="6403" width="6.7109375" style="308" customWidth="1"/>
    <col min="6404" max="6404" width="5.42578125" style="308" customWidth="1"/>
    <col min="6405" max="6405" width="11.28515625" style="308" bestFit="1" customWidth="1"/>
    <col min="6406" max="6406" width="13.7109375" style="308" bestFit="1" customWidth="1"/>
    <col min="6407" max="6407" width="11.140625" style="308" customWidth="1"/>
    <col min="6408" max="6408" width="9.5703125" style="308" customWidth="1"/>
    <col min="6409" max="6409" width="12.5703125" style="308" bestFit="1" customWidth="1"/>
    <col min="6410" max="6410" width="11.140625" style="308" customWidth="1"/>
    <col min="6411" max="6411" width="1.85546875" style="308" customWidth="1"/>
    <col min="6412" max="6656" width="0" style="308" hidden="1"/>
    <col min="6657" max="6657" width="5.7109375" style="308" customWidth="1"/>
    <col min="6658" max="6658" width="47.42578125" style="308" customWidth="1"/>
    <col min="6659" max="6659" width="6.7109375" style="308" customWidth="1"/>
    <col min="6660" max="6660" width="5.42578125" style="308" customWidth="1"/>
    <col min="6661" max="6661" width="11.28515625" style="308" bestFit="1" customWidth="1"/>
    <col min="6662" max="6662" width="13.7109375" style="308" bestFit="1" customWidth="1"/>
    <col min="6663" max="6663" width="11.140625" style="308" customWidth="1"/>
    <col min="6664" max="6664" width="9.5703125" style="308" customWidth="1"/>
    <col min="6665" max="6665" width="12.5703125" style="308" bestFit="1" customWidth="1"/>
    <col min="6666" max="6666" width="11.140625" style="308" customWidth="1"/>
    <col min="6667" max="6667" width="1.85546875" style="308" customWidth="1"/>
    <col min="6668" max="6912" width="0" style="308" hidden="1"/>
    <col min="6913" max="6913" width="5.7109375" style="308" customWidth="1"/>
    <col min="6914" max="6914" width="47.42578125" style="308" customWidth="1"/>
    <col min="6915" max="6915" width="6.7109375" style="308" customWidth="1"/>
    <col min="6916" max="6916" width="5.42578125" style="308" customWidth="1"/>
    <col min="6917" max="6917" width="11.28515625" style="308" bestFit="1" customWidth="1"/>
    <col min="6918" max="6918" width="13.7109375" style="308" bestFit="1" customWidth="1"/>
    <col min="6919" max="6919" width="11.140625" style="308" customWidth="1"/>
    <col min="6920" max="6920" width="9.5703125" style="308" customWidth="1"/>
    <col min="6921" max="6921" width="12.5703125" style="308" bestFit="1" customWidth="1"/>
    <col min="6922" max="6922" width="11.140625" style="308" customWidth="1"/>
    <col min="6923" max="6923" width="1.85546875" style="308" customWidth="1"/>
    <col min="6924" max="7168" width="0" style="308" hidden="1"/>
    <col min="7169" max="7169" width="5.7109375" style="308" customWidth="1"/>
    <col min="7170" max="7170" width="47.42578125" style="308" customWidth="1"/>
    <col min="7171" max="7171" width="6.7109375" style="308" customWidth="1"/>
    <col min="7172" max="7172" width="5.42578125" style="308" customWidth="1"/>
    <col min="7173" max="7173" width="11.28515625" style="308" bestFit="1" customWidth="1"/>
    <col min="7174" max="7174" width="13.7109375" style="308" bestFit="1" customWidth="1"/>
    <col min="7175" max="7175" width="11.140625" style="308" customWidth="1"/>
    <col min="7176" max="7176" width="9.5703125" style="308" customWidth="1"/>
    <col min="7177" max="7177" width="12.5703125" style="308" bestFit="1" customWidth="1"/>
    <col min="7178" max="7178" width="11.140625" style="308" customWidth="1"/>
    <col min="7179" max="7179" width="1.85546875" style="308" customWidth="1"/>
    <col min="7180" max="7424" width="0" style="308" hidden="1"/>
    <col min="7425" max="7425" width="5.7109375" style="308" customWidth="1"/>
    <col min="7426" max="7426" width="47.42578125" style="308" customWidth="1"/>
    <col min="7427" max="7427" width="6.7109375" style="308" customWidth="1"/>
    <col min="7428" max="7428" width="5.42578125" style="308" customWidth="1"/>
    <col min="7429" max="7429" width="11.28515625" style="308" bestFit="1" customWidth="1"/>
    <col min="7430" max="7430" width="13.7109375" style="308" bestFit="1" customWidth="1"/>
    <col min="7431" max="7431" width="11.140625" style="308" customWidth="1"/>
    <col min="7432" max="7432" width="9.5703125" style="308" customWidth="1"/>
    <col min="7433" max="7433" width="12.5703125" style="308" bestFit="1" customWidth="1"/>
    <col min="7434" max="7434" width="11.140625" style="308" customWidth="1"/>
    <col min="7435" max="7435" width="1.85546875" style="308" customWidth="1"/>
    <col min="7436" max="7680" width="0" style="308" hidden="1"/>
    <col min="7681" max="7681" width="5.7109375" style="308" customWidth="1"/>
    <col min="7682" max="7682" width="47.42578125" style="308" customWidth="1"/>
    <col min="7683" max="7683" width="6.7109375" style="308" customWidth="1"/>
    <col min="7684" max="7684" width="5.42578125" style="308" customWidth="1"/>
    <col min="7685" max="7685" width="11.28515625" style="308" bestFit="1" customWidth="1"/>
    <col min="7686" max="7686" width="13.7109375" style="308" bestFit="1" customWidth="1"/>
    <col min="7687" max="7687" width="11.140625" style="308" customWidth="1"/>
    <col min="7688" max="7688" width="9.5703125" style="308" customWidth="1"/>
    <col min="7689" max="7689" width="12.5703125" style="308" bestFit="1" customWidth="1"/>
    <col min="7690" max="7690" width="11.140625" style="308" customWidth="1"/>
    <col min="7691" max="7691" width="1.85546875" style="308" customWidth="1"/>
    <col min="7692" max="7936" width="0" style="308" hidden="1"/>
    <col min="7937" max="7937" width="5.7109375" style="308" customWidth="1"/>
    <col min="7938" max="7938" width="47.42578125" style="308" customWidth="1"/>
    <col min="7939" max="7939" width="6.7109375" style="308" customWidth="1"/>
    <col min="7940" max="7940" width="5.42578125" style="308" customWidth="1"/>
    <col min="7941" max="7941" width="11.28515625" style="308" bestFit="1" customWidth="1"/>
    <col min="7942" max="7942" width="13.7109375" style="308" bestFit="1" customWidth="1"/>
    <col min="7943" max="7943" width="11.140625" style="308" customWidth="1"/>
    <col min="7944" max="7944" width="9.5703125" style="308" customWidth="1"/>
    <col min="7945" max="7945" width="12.5703125" style="308" bestFit="1" customWidth="1"/>
    <col min="7946" max="7946" width="11.140625" style="308" customWidth="1"/>
    <col min="7947" max="7947" width="1.85546875" style="308" customWidth="1"/>
    <col min="7948" max="8192" width="0" style="308" hidden="1"/>
    <col min="8193" max="8193" width="5.7109375" style="308" customWidth="1"/>
    <col min="8194" max="8194" width="47.42578125" style="308" customWidth="1"/>
    <col min="8195" max="8195" width="6.7109375" style="308" customWidth="1"/>
    <col min="8196" max="8196" width="5.42578125" style="308" customWidth="1"/>
    <col min="8197" max="8197" width="11.28515625" style="308" bestFit="1" customWidth="1"/>
    <col min="8198" max="8198" width="13.7109375" style="308" bestFit="1" customWidth="1"/>
    <col min="8199" max="8199" width="11.140625" style="308" customWidth="1"/>
    <col min="8200" max="8200" width="9.5703125" style="308" customWidth="1"/>
    <col min="8201" max="8201" width="12.5703125" style="308" bestFit="1" customWidth="1"/>
    <col min="8202" max="8202" width="11.140625" style="308" customWidth="1"/>
    <col min="8203" max="8203" width="1.85546875" style="308" customWidth="1"/>
    <col min="8204" max="8448" width="0" style="308" hidden="1"/>
    <col min="8449" max="8449" width="5.7109375" style="308" customWidth="1"/>
    <col min="8450" max="8450" width="47.42578125" style="308" customWidth="1"/>
    <col min="8451" max="8451" width="6.7109375" style="308" customWidth="1"/>
    <col min="8452" max="8452" width="5.42578125" style="308" customWidth="1"/>
    <col min="8453" max="8453" width="11.28515625" style="308" bestFit="1" customWidth="1"/>
    <col min="8454" max="8454" width="13.7109375" style="308" bestFit="1" customWidth="1"/>
    <col min="8455" max="8455" width="11.140625" style="308" customWidth="1"/>
    <col min="8456" max="8456" width="9.5703125" style="308" customWidth="1"/>
    <col min="8457" max="8457" width="12.5703125" style="308" bestFit="1" customWidth="1"/>
    <col min="8458" max="8458" width="11.140625" style="308" customWidth="1"/>
    <col min="8459" max="8459" width="1.85546875" style="308" customWidth="1"/>
    <col min="8460" max="8704" width="0" style="308" hidden="1"/>
    <col min="8705" max="8705" width="5.7109375" style="308" customWidth="1"/>
    <col min="8706" max="8706" width="47.42578125" style="308" customWidth="1"/>
    <col min="8707" max="8707" width="6.7109375" style="308" customWidth="1"/>
    <col min="8708" max="8708" width="5.42578125" style="308" customWidth="1"/>
    <col min="8709" max="8709" width="11.28515625" style="308" bestFit="1" customWidth="1"/>
    <col min="8710" max="8710" width="13.7109375" style="308" bestFit="1" customWidth="1"/>
    <col min="8711" max="8711" width="11.140625" style="308" customWidth="1"/>
    <col min="8712" max="8712" width="9.5703125" style="308" customWidth="1"/>
    <col min="8713" max="8713" width="12.5703125" style="308" bestFit="1" customWidth="1"/>
    <col min="8714" max="8714" width="11.140625" style="308" customWidth="1"/>
    <col min="8715" max="8715" width="1.85546875" style="308" customWidth="1"/>
    <col min="8716" max="8960" width="0" style="308" hidden="1"/>
    <col min="8961" max="8961" width="5.7109375" style="308" customWidth="1"/>
    <col min="8962" max="8962" width="47.42578125" style="308" customWidth="1"/>
    <col min="8963" max="8963" width="6.7109375" style="308" customWidth="1"/>
    <col min="8964" max="8964" width="5.42578125" style="308" customWidth="1"/>
    <col min="8965" max="8965" width="11.28515625" style="308" bestFit="1" customWidth="1"/>
    <col min="8966" max="8966" width="13.7109375" style="308" bestFit="1" customWidth="1"/>
    <col min="8967" max="8967" width="11.140625" style="308" customWidth="1"/>
    <col min="8968" max="8968" width="9.5703125" style="308" customWidth="1"/>
    <col min="8969" max="8969" width="12.5703125" style="308" bestFit="1" customWidth="1"/>
    <col min="8970" max="8970" width="11.140625" style="308" customWidth="1"/>
    <col min="8971" max="8971" width="1.85546875" style="308" customWidth="1"/>
    <col min="8972" max="9216" width="0" style="308" hidden="1"/>
    <col min="9217" max="9217" width="5.7109375" style="308" customWidth="1"/>
    <col min="9218" max="9218" width="47.42578125" style="308" customWidth="1"/>
    <col min="9219" max="9219" width="6.7109375" style="308" customWidth="1"/>
    <col min="9220" max="9220" width="5.42578125" style="308" customWidth="1"/>
    <col min="9221" max="9221" width="11.28515625" style="308" bestFit="1" customWidth="1"/>
    <col min="9222" max="9222" width="13.7109375" style="308" bestFit="1" customWidth="1"/>
    <col min="9223" max="9223" width="11.140625" style="308" customWidth="1"/>
    <col min="9224" max="9224" width="9.5703125" style="308" customWidth="1"/>
    <col min="9225" max="9225" width="12.5703125" style="308" bestFit="1" customWidth="1"/>
    <col min="9226" max="9226" width="11.140625" style="308" customWidth="1"/>
    <col min="9227" max="9227" width="1.85546875" style="308" customWidth="1"/>
    <col min="9228" max="9472" width="0" style="308" hidden="1"/>
    <col min="9473" max="9473" width="5.7109375" style="308" customWidth="1"/>
    <col min="9474" max="9474" width="47.42578125" style="308" customWidth="1"/>
    <col min="9475" max="9475" width="6.7109375" style="308" customWidth="1"/>
    <col min="9476" max="9476" width="5.42578125" style="308" customWidth="1"/>
    <col min="9477" max="9477" width="11.28515625" style="308" bestFit="1" customWidth="1"/>
    <col min="9478" max="9478" width="13.7109375" style="308" bestFit="1" customWidth="1"/>
    <col min="9479" max="9479" width="11.140625" style="308" customWidth="1"/>
    <col min="9480" max="9480" width="9.5703125" style="308" customWidth="1"/>
    <col min="9481" max="9481" width="12.5703125" style="308" bestFit="1" customWidth="1"/>
    <col min="9482" max="9482" width="11.140625" style="308" customWidth="1"/>
    <col min="9483" max="9483" width="1.85546875" style="308" customWidth="1"/>
    <col min="9484" max="9728" width="0" style="308" hidden="1"/>
    <col min="9729" max="9729" width="5.7109375" style="308" customWidth="1"/>
    <col min="9730" max="9730" width="47.42578125" style="308" customWidth="1"/>
    <col min="9731" max="9731" width="6.7109375" style="308" customWidth="1"/>
    <col min="9732" max="9732" width="5.42578125" style="308" customWidth="1"/>
    <col min="9733" max="9733" width="11.28515625" style="308" bestFit="1" customWidth="1"/>
    <col min="9734" max="9734" width="13.7109375" style="308" bestFit="1" customWidth="1"/>
    <col min="9735" max="9735" width="11.140625" style="308" customWidth="1"/>
    <col min="9736" max="9736" width="9.5703125" style="308" customWidth="1"/>
    <col min="9737" max="9737" width="12.5703125" style="308" bestFit="1" customWidth="1"/>
    <col min="9738" max="9738" width="11.140625" style="308" customWidth="1"/>
    <col min="9739" max="9739" width="1.85546875" style="308" customWidth="1"/>
    <col min="9740" max="9984" width="0" style="308" hidden="1"/>
    <col min="9985" max="9985" width="5.7109375" style="308" customWidth="1"/>
    <col min="9986" max="9986" width="47.42578125" style="308" customWidth="1"/>
    <col min="9987" max="9987" width="6.7109375" style="308" customWidth="1"/>
    <col min="9988" max="9988" width="5.42578125" style="308" customWidth="1"/>
    <col min="9989" max="9989" width="11.28515625" style="308" bestFit="1" customWidth="1"/>
    <col min="9990" max="9990" width="13.7109375" style="308" bestFit="1" customWidth="1"/>
    <col min="9991" max="9991" width="11.140625" style="308" customWidth="1"/>
    <col min="9992" max="9992" width="9.5703125" style="308" customWidth="1"/>
    <col min="9993" max="9993" width="12.5703125" style="308" bestFit="1" customWidth="1"/>
    <col min="9994" max="9994" width="11.140625" style="308" customWidth="1"/>
    <col min="9995" max="9995" width="1.85546875" style="308" customWidth="1"/>
    <col min="9996" max="10240" width="0" style="308" hidden="1"/>
    <col min="10241" max="10241" width="5.7109375" style="308" customWidth="1"/>
    <col min="10242" max="10242" width="47.42578125" style="308" customWidth="1"/>
    <col min="10243" max="10243" width="6.7109375" style="308" customWidth="1"/>
    <col min="10244" max="10244" width="5.42578125" style="308" customWidth="1"/>
    <col min="10245" max="10245" width="11.28515625" style="308" bestFit="1" customWidth="1"/>
    <col min="10246" max="10246" width="13.7109375" style="308" bestFit="1" customWidth="1"/>
    <col min="10247" max="10247" width="11.140625" style="308" customWidth="1"/>
    <col min="10248" max="10248" width="9.5703125" style="308" customWidth="1"/>
    <col min="10249" max="10249" width="12.5703125" style="308" bestFit="1" customWidth="1"/>
    <col min="10250" max="10250" width="11.140625" style="308" customWidth="1"/>
    <col min="10251" max="10251" width="1.85546875" style="308" customWidth="1"/>
    <col min="10252" max="10496" width="0" style="308" hidden="1"/>
    <col min="10497" max="10497" width="5.7109375" style="308" customWidth="1"/>
    <col min="10498" max="10498" width="47.42578125" style="308" customWidth="1"/>
    <col min="10499" max="10499" width="6.7109375" style="308" customWidth="1"/>
    <col min="10500" max="10500" width="5.42578125" style="308" customWidth="1"/>
    <col min="10501" max="10501" width="11.28515625" style="308" bestFit="1" customWidth="1"/>
    <col min="10502" max="10502" width="13.7109375" style="308" bestFit="1" customWidth="1"/>
    <col min="10503" max="10503" width="11.140625" style="308" customWidth="1"/>
    <col min="10504" max="10504" width="9.5703125" style="308" customWidth="1"/>
    <col min="10505" max="10505" width="12.5703125" style="308" bestFit="1" customWidth="1"/>
    <col min="10506" max="10506" width="11.140625" style="308" customWidth="1"/>
    <col min="10507" max="10507" width="1.85546875" style="308" customWidth="1"/>
    <col min="10508" max="10752" width="0" style="308" hidden="1"/>
    <col min="10753" max="10753" width="5.7109375" style="308" customWidth="1"/>
    <col min="10754" max="10754" width="47.42578125" style="308" customWidth="1"/>
    <col min="10755" max="10755" width="6.7109375" style="308" customWidth="1"/>
    <col min="10756" max="10756" width="5.42578125" style="308" customWidth="1"/>
    <col min="10757" max="10757" width="11.28515625" style="308" bestFit="1" customWidth="1"/>
    <col min="10758" max="10758" width="13.7109375" style="308" bestFit="1" customWidth="1"/>
    <col min="10759" max="10759" width="11.140625" style="308" customWidth="1"/>
    <col min="10760" max="10760" width="9.5703125" style="308" customWidth="1"/>
    <col min="10761" max="10761" width="12.5703125" style="308" bestFit="1" customWidth="1"/>
    <col min="10762" max="10762" width="11.140625" style="308" customWidth="1"/>
    <col min="10763" max="10763" width="1.85546875" style="308" customWidth="1"/>
    <col min="10764" max="11008" width="0" style="308" hidden="1"/>
    <col min="11009" max="11009" width="5.7109375" style="308" customWidth="1"/>
    <col min="11010" max="11010" width="47.42578125" style="308" customWidth="1"/>
    <col min="11011" max="11011" width="6.7109375" style="308" customWidth="1"/>
    <col min="11012" max="11012" width="5.42578125" style="308" customWidth="1"/>
    <col min="11013" max="11013" width="11.28515625" style="308" bestFit="1" customWidth="1"/>
    <col min="11014" max="11014" width="13.7109375" style="308" bestFit="1" customWidth="1"/>
    <col min="11015" max="11015" width="11.140625" style="308" customWidth="1"/>
    <col min="11016" max="11016" width="9.5703125" style="308" customWidth="1"/>
    <col min="11017" max="11017" width="12.5703125" style="308" bestFit="1" customWidth="1"/>
    <col min="11018" max="11018" width="11.140625" style="308" customWidth="1"/>
    <col min="11019" max="11019" width="1.85546875" style="308" customWidth="1"/>
    <col min="11020" max="11264" width="0" style="308" hidden="1"/>
    <col min="11265" max="11265" width="5.7109375" style="308" customWidth="1"/>
    <col min="11266" max="11266" width="47.42578125" style="308" customWidth="1"/>
    <col min="11267" max="11267" width="6.7109375" style="308" customWidth="1"/>
    <col min="11268" max="11268" width="5.42578125" style="308" customWidth="1"/>
    <col min="11269" max="11269" width="11.28515625" style="308" bestFit="1" customWidth="1"/>
    <col min="11270" max="11270" width="13.7109375" style="308" bestFit="1" customWidth="1"/>
    <col min="11271" max="11271" width="11.140625" style="308" customWidth="1"/>
    <col min="11272" max="11272" width="9.5703125" style="308" customWidth="1"/>
    <col min="11273" max="11273" width="12.5703125" style="308" bestFit="1" customWidth="1"/>
    <col min="11274" max="11274" width="11.140625" style="308" customWidth="1"/>
    <col min="11275" max="11275" width="1.85546875" style="308" customWidth="1"/>
    <col min="11276" max="11520" width="0" style="308" hidden="1"/>
    <col min="11521" max="11521" width="5.7109375" style="308" customWidth="1"/>
    <col min="11522" max="11522" width="47.42578125" style="308" customWidth="1"/>
    <col min="11523" max="11523" width="6.7109375" style="308" customWidth="1"/>
    <col min="11524" max="11524" width="5.42578125" style="308" customWidth="1"/>
    <col min="11525" max="11525" width="11.28515625" style="308" bestFit="1" customWidth="1"/>
    <col min="11526" max="11526" width="13.7109375" style="308" bestFit="1" customWidth="1"/>
    <col min="11527" max="11527" width="11.140625" style="308" customWidth="1"/>
    <col min="11528" max="11528" width="9.5703125" style="308" customWidth="1"/>
    <col min="11529" max="11529" width="12.5703125" style="308" bestFit="1" customWidth="1"/>
    <col min="11530" max="11530" width="11.140625" style="308" customWidth="1"/>
    <col min="11531" max="11531" width="1.85546875" style="308" customWidth="1"/>
    <col min="11532" max="11776" width="0" style="308" hidden="1"/>
    <col min="11777" max="11777" width="5.7109375" style="308" customWidth="1"/>
    <col min="11778" max="11778" width="47.42578125" style="308" customWidth="1"/>
    <col min="11779" max="11779" width="6.7109375" style="308" customWidth="1"/>
    <col min="11780" max="11780" width="5.42578125" style="308" customWidth="1"/>
    <col min="11781" max="11781" width="11.28515625" style="308" bestFit="1" customWidth="1"/>
    <col min="11782" max="11782" width="13.7109375" style="308" bestFit="1" customWidth="1"/>
    <col min="11783" max="11783" width="11.140625" style="308" customWidth="1"/>
    <col min="11784" max="11784" width="9.5703125" style="308" customWidth="1"/>
    <col min="11785" max="11785" width="12.5703125" style="308" bestFit="1" customWidth="1"/>
    <col min="11786" max="11786" width="11.140625" style="308" customWidth="1"/>
    <col min="11787" max="11787" width="1.85546875" style="308" customWidth="1"/>
    <col min="11788" max="12032" width="0" style="308" hidden="1"/>
    <col min="12033" max="12033" width="5.7109375" style="308" customWidth="1"/>
    <col min="12034" max="12034" width="47.42578125" style="308" customWidth="1"/>
    <col min="12035" max="12035" width="6.7109375" style="308" customWidth="1"/>
    <col min="12036" max="12036" width="5.42578125" style="308" customWidth="1"/>
    <col min="12037" max="12037" width="11.28515625" style="308" bestFit="1" customWidth="1"/>
    <col min="12038" max="12038" width="13.7109375" style="308" bestFit="1" customWidth="1"/>
    <col min="12039" max="12039" width="11.140625" style="308" customWidth="1"/>
    <col min="12040" max="12040" width="9.5703125" style="308" customWidth="1"/>
    <col min="12041" max="12041" width="12.5703125" style="308" bestFit="1" customWidth="1"/>
    <col min="12042" max="12042" width="11.140625" style="308" customWidth="1"/>
    <col min="12043" max="12043" width="1.85546875" style="308" customWidth="1"/>
    <col min="12044" max="12288" width="0" style="308" hidden="1"/>
    <col min="12289" max="12289" width="5.7109375" style="308" customWidth="1"/>
    <col min="12290" max="12290" width="47.42578125" style="308" customWidth="1"/>
    <col min="12291" max="12291" width="6.7109375" style="308" customWidth="1"/>
    <col min="12292" max="12292" width="5.42578125" style="308" customWidth="1"/>
    <col min="12293" max="12293" width="11.28515625" style="308" bestFit="1" customWidth="1"/>
    <col min="12294" max="12294" width="13.7109375" style="308" bestFit="1" customWidth="1"/>
    <col min="12295" max="12295" width="11.140625" style="308" customWidth="1"/>
    <col min="12296" max="12296" width="9.5703125" style="308" customWidth="1"/>
    <col min="12297" max="12297" width="12.5703125" style="308" bestFit="1" customWidth="1"/>
    <col min="12298" max="12298" width="11.140625" style="308" customWidth="1"/>
    <col min="12299" max="12299" width="1.85546875" style="308" customWidth="1"/>
    <col min="12300" max="12544" width="0" style="308" hidden="1"/>
    <col min="12545" max="12545" width="5.7109375" style="308" customWidth="1"/>
    <col min="12546" max="12546" width="47.42578125" style="308" customWidth="1"/>
    <col min="12547" max="12547" width="6.7109375" style="308" customWidth="1"/>
    <col min="12548" max="12548" width="5.42578125" style="308" customWidth="1"/>
    <col min="12549" max="12549" width="11.28515625" style="308" bestFit="1" customWidth="1"/>
    <col min="12550" max="12550" width="13.7109375" style="308" bestFit="1" customWidth="1"/>
    <col min="12551" max="12551" width="11.140625" style="308" customWidth="1"/>
    <col min="12552" max="12552" width="9.5703125" style="308" customWidth="1"/>
    <col min="12553" max="12553" width="12.5703125" style="308" bestFit="1" customWidth="1"/>
    <col min="12554" max="12554" width="11.140625" style="308" customWidth="1"/>
    <col min="12555" max="12555" width="1.85546875" style="308" customWidth="1"/>
    <col min="12556" max="12800" width="0" style="308" hidden="1"/>
    <col min="12801" max="12801" width="5.7109375" style="308" customWidth="1"/>
    <col min="12802" max="12802" width="47.42578125" style="308" customWidth="1"/>
    <col min="12803" max="12803" width="6.7109375" style="308" customWidth="1"/>
    <col min="12804" max="12804" width="5.42578125" style="308" customWidth="1"/>
    <col min="12805" max="12805" width="11.28515625" style="308" bestFit="1" customWidth="1"/>
    <col min="12806" max="12806" width="13.7109375" style="308" bestFit="1" customWidth="1"/>
    <col min="12807" max="12807" width="11.140625" style="308" customWidth="1"/>
    <col min="12808" max="12808" width="9.5703125" style="308" customWidth="1"/>
    <col min="12809" max="12809" width="12.5703125" style="308" bestFit="1" customWidth="1"/>
    <col min="12810" max="12810" width="11.140625" style="308" customWidth="1"/>
    <col min="12811" max="12811" width="1.85546875" style="308" customWidth="1"/>
    <col min="12812" max="13056" width="0" style="308" hidden="1"/>
    <col min="13057" max="13057" width="5.7109375" style="308" customWidth="1"/>
    <col min="13058" max="13058" width="47.42578125" style="308" customWidth="1"/>
    <col min="13059" max="13059" width="6.7109375" style="308" customWidth="1"/>
    <col min="13060" max="13060" width="5.42578125" style="308" customWidth="1"/>
    <col min="13061" max="13061" width="11.28515625" style="308" bestFit="1" customWidth="1"/>
    <col min="13062" max="13062" width="13.7109375" style="308" bestFit="1" customWidth="1"/>
    <col min="13063" max="13063" width="11.140625" style="308" customWidth="1"/>
    <col min="13064" max="13064" width="9.5703125" style="308" customWidth="1"/>
    <col min="13065" max="13065" width="12.5703125" style="308" bestFit="1" customWidth="1"/>
    <col min="13066" max="13066" width="11.140625" style="308" customWidth="1"/>
    <col min="13067" max="13067" width="1.85546875" style="308" customWidth="1"/>
    <col min="13068" max="13312" width="0" style="308" hidden="1"/>
    <col min="13313" max="13313" width="5.7109375" style="308" customWidth="1"/>
    <col min="13314" max="13314" width="47.42578125" style="308" customWidth="1"/>
    <col min="13315" max="13315" width="6.7109375" style="308" customWidth="1"/>
    <col min="13316" max="13316" width="5.42578125" style="308" customWidth="1"/>
    <col min="13317" max="13317" width="11.28515625" style="308" bestFit="1" customWidth="1"/>
    <col min="13318" max="13318" width="13.7109375" style="308" bestFit="1" customWidth="1"/>
    <col min="13319" max="13319" width="11.140625" style="308" customWidth="1"/>
    <col min="13320" max="13320" width="9.5703125" style="308" customWidth="1"/>
    <col min="13321" max="13321" width="12.5703125" style="308" bestFit="1" customWidth="1"/>
    <col min="13322" max="13322" width="11.140625" style="308" customWidth="1"/>
    <col min="13323" max="13323" width="1.85546875" style="308" customWidth="1"/>
    <col min="13324" max="13568" width="0" style="308" hidden="1"/>
    <col min="13569" max="13569" width="5.7109375" style="308" customWidth="1"/>
    <col min="13570" max="13570" width="47.42578125" style="308" customWidth="1"/>
    <col min="13571" max="13571" width="6.7109375" style="308" customWidth="1"/>
    <col min="13572" max="13572" width="5.42578125" style="308" customWidth="1"/>
    <col min="13573" max="13573" width="11.28515625" style="308" bestFit="1" customWidth="1"/>
    <col min="13574" max="13574" width="13.7109375" style="308" bestFit="1" customWidth="1"/>
    <col min="13575" max="13575" width="11.140625" style="308" customWidth="1"/>
    <col min="13576" max="13576" width="9.5703125" style="308" customWidth="1"/>
    <col min="13577" max="13577" width="12.5703125" style="308" bestFit="1" customWidth="1"/>
    <col min="13578" max="13578" width="11.140625" style="308" customWidth="1"/>
    <col min="13579" max="13579" width="1.85546875" style="308" customWidth="1"/>
    <col min="13580" max="13824" width="0" style="308" hidden="1"/>
    <col min="13825" max="13825" width="5.7109375" style="308" customWidth="1"/>
    <col min="13826" max="13826" width="47.42578125" style="308" customWidth="1"/>
    <col min="13827" max="13827" width="6.7109375" style="308" customWidth="1"/>
    <col min="13828" max="13828" width="5.42578125" style="308" customWidth="1"/>
    <col min="13829" max="13829" width="11.28515625" style="308" bestFit="1" customWidth="1"/>
    <col min="13830" max="13830" width="13.7109375" style="308" bestFit="1" customWidth="1"/>
    <col min="13831" max="13831" width="11.140625" style="308" customWidth="1"/>
    <col min="13832" max="13832" width="9.5703125" style="308" customWidth="1"/>
    <col min="13833" max="13833" width="12.5703125" style="308" bestFit="1" customWidth="1"/>
    <col min="13834" max="13834" width="11.140625" style="308" customWidth="1"/>
    <col min="13835" max="13835" width="1.85546875" style="308" customWidth="1"/>
    <col min="13836" max="14080" width="0" style="308" hidden="1"/>
    <col min="14081" max="14081" width="5.7109375" style="308" customWidth="1"/>
    <col min="14082" max="14082" width="47.42578125" style="308" customWidth="1"/>
    <col min="14083" max="14083" width="6.7109375" style="308" customWidth="1"/>
    <col min="14084" max="14084" width="5.42578125" style="308" customWidth="1"/>
    <col min="14085" max="14085" width="11.28515625" style="308" bestFit="1" customWidth="1"/>
    <col min="14086" max="14086" width="13.7109375" style="308" bestFit="1" customWidth="1"/>
    <col min="14087" max="14087" width="11.140625" style="308" customWidth="1"/>
    <col min="14088" max="14088" width="9.5703125" style="308" customWidth="1"/>
    <col min="14089" max="14089" width="12.5703125" style="308" bestFit="1" customWidth="1"/>
    <col min="14090" max="14090" width="11.140625" style="308" customWidth="1"/>
    <col min="14091" max="14091" width="1.85546875" style="308" customWidth="1"/>
    <col min="14092" max="14336" width="0" style="308" hidden="1"/>
    <col min="14337" max="14337" width="5.7109375" style="308" customWidth="1"/>
    <col min="14338" max="14338" width="47.42578125" style="308" customWidth="1"/>
    <col min="14339" max="14339" width="6.7109375" style="308" customWidth="1"/>
    <col min="14340" max="14340" width="5.42578125" style="308" customWidth="1"/>
    <col min="14341" max="14341" width="11.28515625" style="308" bestFit="1" customWidth="1"/>
    <col min="14342" max="14342" width="13.7109375" style="308" bestFit="1" customWidth="1"/>
    <col min="14343" max="14343" width="11.140625" style="308" customWidth="1"/>
    <col min="14344" max="14344" width="9.5703125" style="308" customWidth="1"/>
    <col min="14345" max="14345" width="12.5703125" style="308" bestFit="1" customWidth="1"/>
    <col min="14346" max="14346" width="11.140625" style="308" customWidth="1"/>
    <col min="14347" max="14347" width="1.85546875" style="308" customWidth="1"/>
    <col min="14348" max="14592" width="0" style="308" hidden="1"/>
    <col min="14593" max="14593" width="5.7109375" style="308" customWidth="1"/>
    <col min="14594" max="14594" width="47.42578125" style="308" customWidth="1"/>
    <col min="14595" max="14595" width="6.7109375" style="308" customWidth="1"/>
    <col min="14596" max="14596" width="5.42578125" style="308" customWidth="1"/>
    <col min="14597" max="14597" width="11.28515625" style="308" bestFit="1" customWidth="1"/>
    <col min="14598" max="14598" width="13.7109375" style="308" bestFit="1" customWidth="1"/>
    <col min="14599" max="14599" width="11.140625" style="308" customWidth="1"/>
    <col min="14600" max="14600" width="9.5703125" style="308" customWidth="1"/>
    <col min="14601" max="14601" width="12.5703125" style="308" bestFit="1" customWidth="1"/>
    <col min="14602" max="14602" width="11.140625" style="308" customWidth="1"/>
    <col min="14603" max="14603" width="1.85546875" style="308" customWidth="1"/>
    <col min="14604" max="14848" width="0" style="308" hidden="1"/>
    <col min="14849" max="14849" width="5.7109375" style="308" customWidth="1"/>
    <col min="14850" max="14850" width="47.42578125" style="308" customWidth="1"/>
    <col min="14851" max="14851" width="6.7109375" style="308" customWidth="1"/>
    <col min="14852" max="14852" width="5.42578125" style="308" customWidth="1"/>
    <col min="14853" max="14853" width="11.28515625" style="308" bestFit="1" customWidth="1"/>
    <col min="14854" max="14854" width="13.7109375" style="308" bestFit="1" customWidth="1"/>
    <col min="14855" max="14855" width="11.140625" style="308" customWidth="1"/>
    <col min="14856" max="14856" width="9.5703125" style="308" customWidth="1"/>
    <col min="14857" max="14857" width="12.5703125" style="308" bestFit="1" customWidth="1"/>
    <col min="14858" max="14858" width="11.140625" style="308" customWidth="1"/>
    <col min="14859" max="14859" width="1.85546875" style="308" customWidth="1"/>
    <col min="14860" max="15104" width="0" style="308" hidden="1"/>
    <col min="15105" max="15105" width="5.7109375" style="308" customWidth="1"/>
    <col min="15106" max="15106" width="47.42578125" style="308" customWidth="1"/>
    <col min="15107" max="15107" width="6.7109375" style="308" customWidth="1"/>
    <col min="15108" max="15108" width="5.42578125" style="308" customWidth="1"/>
    <col min="15109" max="15109" width="11.28515625" style="308" bestFit="1" customWidth="1"/>
    <col min="15110" max="15110" width="13.7109375" style="308" bestFit="1" customWidth="1"/>
    <col min="15111" max="15111" width="11.140625" style="308" customWidth="1"/>
    <col min="15112" max="15112" width="9.5703125" style="308" customWidth="1"/>
    <col min="15113" max="15113" width="12.5703125" style="308" bestFit="1" customWidth="1"/>
    <col min="15114" max="15114" width="11.140625" style="308" customWidth="1"/>
    <col min="15115" max="15115" width="1.85546875" style="308" customWidth="1"/>
    <col min="15116" max="15360" width="0" style="308" hidden="1"/>
    <col min="15361" max="15361" width="5.7109375" style="308" customWidth="1"/>
    <col min="15362" max="15362" width="47.42578125" style="308" customWidth="1"/>
    <col min="15363" max="15363" width="6.7109375" style="308" customWidth="1"/>
    <col min="15364" max="15364" width="5.42578125" style="308" customWidth="1"/>
    <col min="15365" max="15365" width="11.28515625" style="308" bestFit="1" customWidth="1"/>
    <col min="15366" max="15366" width="13.7109375" style="308" bestFit="1" customWidth="1"/>
    <col min="15367" max="15367" width="11.140625" style="308" customWidth="1"/>
    <col min="15368" max="15368" width="9.5703125" style="308" customWidth="1"/>
    <col min="15369" max="15369" width="12.5703125" style="308" bestFit="1" customWidth="1"/>
    <col min="15370" max="15370" width="11.140625" style="308" customWidth="1"/>
    <col min="15371" max="15371" width="1.85546875" style="308" customWidth="1"/>
    <col min="15372" max="15616" width="0" style="308" hidden="1"/>
    <col min="15617" max="15617" width="5.7109375" style="308" customWidth="1"/>
    <col min="15618" max="15618" width="47.42578125" style="308" customWidth="1"/>
    <col min="15619" max="15619" width="6.7109375" style="308" customWidth="1"/>
    <col min="15620" max="15620" width="5.42578125" style="308" customWidth="1"/>
    <col min="15621" max="15621" width="11.28515625" style="308" bestFit="1" customWidth="1"/>
    <col min="15622" max="15622" width="13.7109375" style="308" bestFit="1" customWidth="1"/>
    <col min="15623" max="15623" width="11.140625" style="308" customWidth="1"/>
    <col min="15624" max="15624" width="9.5703125" style="308" customWidth="1"/>
    <col min="15625" max="15625" width="12.5703125" style="308" bestFit="1" customWidth="1"/>
    <col min="15626" max="15626" width="11.140625" style="308" customWidth="1"/>
    <col min="15627" max="15627" width="1.85546875" style="308" customWidth="1"/>
    <col min="15628" max="15872" width="0" style="308" hidden="1"/>
    <col min="15873" max="15873" width="5.7109375" style="308" customWidth="1"/>
    <col min="15874" max="15874" width="47.42578125" style="308" customWidth="1"/>
    <col min="15875" max="15875" width="6.7109375" style="308" customWidth="1"/>
    <col min="15876" max="15876" width="5.42578125" style="308" customWidth="1"/>
    <col min="15877" max="15877" width="11.28515625" style="308" bestFit="1" customWidth="1"/>
    <col min="15878" max="15878" width="13.7109375" style="308" bestFit="1" customWidth="1"/>
    <col min="15879" max="15879" width="11.140625" style="308" customWidth="1"/>
    <col min="15880" max="15880" width="9.5703125" style="308" customWidth="1"/>
    <col min="15881" max="15881" width="12.5703125" style="308" bestFit="1" customWidth="1"/>
    <col min="15882" max="15882" width="11.140625" style="308" customWidth="1"/>
    <col min="15883" max="15883" width="1.85546875" style="308" customWidth="1"/>
    <col min="15884" max="16128" width="0" style="308" hidden="1"/>
    <col min="16129" max="16129" width="5.7109375" style="308" customWidth="1"/>
    <col min="16130" max="16130" width="47.42578125" style="308" customWidth="1"/>
    <col min="16131" max="16131" width="6.7109375" style="308" customWidth="1"/>
    <col min="16132" max="16132" width="5.42578125" style="308" customWidth="1"/>
    <col min="16133" max="16133" width="11.28515625" style="308" bestFit="1" customWidth="1"/>
    <col min="16134" max="16134" width="13.7109375" style="308" bestFit="1" customWidth="1"/>
    <col min="16135" max="16135" width="11.140625" style="308" customWidth="1"/>
    <col min="16136" max="16136" width="9.5703125" style="308" customWidth="1"/>
    <col min="16137" max="16137" width="12.5703125" style="308" bestFit="1" customWidth="1"/>
    <col min="16138" max="16138" width="11.140625" style="308" customWidth="1"/>
    <col min="16139" max="16139" width="1.85546875" style="308" customWidth="1"/>
    <col min="16140" max="16384" width="0" style="308" hidden="1"/>
  </cols>
  <sheetData>
    <row r="1" spans="1:13" ht="24" x14ac:dyDescent="0.55000000000000004">
      <c r="J1" s="310" t="s">
        <v>282</v>
      </c>
    </row>
    <row r="2" spans="1:13" s="72" customFormat="1" x14ac:dyDescent="0.5">
      <c r="A2" s="311" t="str">
        <f>'[1]ปร.4 อาคาร'!A1</f>
        <v>ประมาณราคาค่าก่อสร้าง     ปรับปรุงอาคารอุตสาหกรรมเกษตร สาขาวิทยาศาสตร์และเทคโนโลยีการอาหาร</v>
      </c>
      <c r="B2" s="312"/>
      <c r="C2" s="312"/>
      <c r="D2" s="312"/>
      <c r="E2" s="128"/>
      <c r="F2" s="186"/>
      <c r="G2" s="70"/>
      <c r="H2" s="70"/>
      <c r="I2" s="70"/>
      <c r="J2" s="70"/>
      <c r="K2" s="71"/>
      <c r="L2" s="128"/>
      <c r="M2" s="313"/>
    </row>
    <row r="3" spans="1:13" s="72" customFormat="1" x14ac:dyDescent="0.5">
      <c r="A3" s="314" t="str">
        <f>'[1]ปร.4 อาคาร'!A2:D2</f>
        <v>สถานที่ก่อสร้าง มหาวิทยาลัยเทคโนโลยีราชมงคลตะวันออก ต.บางพระ อ.ศรีราชา จ.ชลบุรี</v>
      </c>
      <c r="B3" s="315"/>
      <c r="C3" s="315"/>
      <c r="D3" s="315"/>
      <c r="E3" s="316" t="s">
        <v>4</v>
      </c>
      <c r="F3" s="75" t="str">
        <f>[1]ปร.6!C4</f>
        <v>RMUTTO-BP-21-2565</v>
      </c>
      <c r="G3" s="75"/>
      <c r="H3" s="75" t="s">
        <v>28</v>
      </c>
      <c r="I3" s="128" t="str">
        <f>[1]ปร.6!O4</f>
        <v>RMUTTO-BP-21-2565</v>
      </c>
      <c r="J3" s="128"/>
      <c r="K3" s="644"/>
      <c r="L3" s="644"/>
      <c r="M3" s="317"/>
    </row>
    <row r="4" spans="1:13" s="72" customFormat="1" x14ac:dyDescent="0.5">
      <c r="A4" s="318" t="s">
        <v>283</v>
      </c>
      <c r="B4" s="319"/>
      <c r="C4" s="319"/>
      <c r="D4" s="319"/>
      <c r="E4" s="319"/>
      <c r="F4" s="320" t="s">
        <v>19</v>
      </c>
      <c r="G4" s="320"/>
      <c r="H4" s="645">
        <f>[1]ปร.6!D18</f>
        <v>45421</v>
      </c>
      <c r="I4" s="645"/>
      <c r="J4" s="320"/>
      <c r="K4" s="315"/>
      <c r="L4" s="321"/>
      <c r="M4" s="317"/>
    </row>
    <row r="5" spans="1:13" s="128" customFormat="1" ht="21.75" customHeight="1" x14ac:dyDescent="0.5">
      <c r="A5" s="646" t="s">
        <v>9</v>
      </c>
      <c r="B5" s="648" t="s">
        <v>10</v>
      </c>
      <c r="C5" s="646" t="s">
        <v>49</v>
      </c>
      <c r="D5" s="646" t="s">
        <v>50</v>
      </c>
      <c r="E5" s="650" t="s">
        <v>51</v>
      </c>
      <c r="F5" s="650"/>
      <c r="G5" s="650" t="s">
        <v>52</v>
      </c>
      <c r="H5" s="650"/>
      <c r="I5" s="651" t="s">
        <v>53</v>
      </c>
      <c r="J5" s="646" t="s">
        <v>12</v>
      </c>
    </row>
    <row r="6" spans="1:13" s="128" customFormat="1" ht="21.75" customHeight="1" x14ac:dyDescent="0.5">
      <c r="A6" s="647"/>
      <c r="B6" s="649"/>
      <c r="C6" s="647"/>
      <c r="D6" s="647"/>
      <c r="E6" s="322" t="s">
        <v>54</v>
      </c>
      <c r="F6" s="322" t="s">
        <v>55</v>
      </c>
      <c r="G6" s="322" t="s">
        <v>54</v>
      </c>
      <c r="H6" s="322" t="s">
        <v>55</v>
      </c>
      <c r="I6" s="647"/>
      <c r="J6" s="647"/>
    </row>
    <row r="7" spans="1:13" s="328" customFormat="1" ht="21.75" customHeight="1" x14ac:dyDescent="0.5">
      <c r="A7" s="323"/>
      <c r="B7" s="324" t="s">
        <v>14</v>
      </c>
      <c r="C7" s="325"/>
      <c r="D7" s="326"/>
      <c r="E7" s="325"/>
      <c r="F7" s="325" t="s">
        <v>284</v>
      </c>
      <c r="G7" s="325" t="s">
        <v>284</v>
      </c>
      <c r="H7" s="325" t="s">
        <v>284</v>
      </c>
      <c r="I7" s="325"/>
      <c r="J7" s="325"/>
      <c r="K7" s="327"/>
    </row>
    <row r="8" spans="1:13" s="128" customFormat="1" ht="21.75" customHeight="1" x14ac:dyDescent="0.5">
      <c r="A8" s="329"/>
      <c r="B8" s="330" t="s">
        <v>285</v>
      </c>
      <c r="C8" s="331">
        <v>5</v>
      </c>
      <c r="D8" s="261" t="s">
        <v>220</v>
      </c>
      <c r="E8" s="259">
        <v>24000</v>
      </c>
      <c r="F8" s="134">
        <f t="shared" ref="F8:F32" si="0">E8*C8</f>
        <v>120000</v>
      </c>
      <c r="G8" s="134"/>
      <c r="H8" s="134"/>
      <c r="I8" s="134">
        <f t="shared" ref="I8:I15" si="1">F8+H8</f>
        <v>120000</v>
      </c>
      <c r="J8" s="332"/>
      <c r="K8" s="333"/>
    </row>
    <row r="9" spans="1:13" s="128" customFormat="1" ht="21.75" customHeight="1" x14ac:dyDescent="0.5">
      <c r="A9" s="334"/>
      <c r="B9" s="335" t="s">
        <v>286</v>
      </c>
      <c r="C9" s="336">
        <v>5</v>
      </c>
      <c r="D9" s="261" t="s">
        <v>220</v>
      </c>
      <c r="E9" s="259">
        <v>29000</v>
      </c>
      <c r="F9" s="134">
        <f t="shared" si="0"/>
        <v>145000</v>
      </c>
      <c r="G9" s="134"/>
      <c r="H9" s="134"/>
      <c r="I9" s="134">
        <f t="shared" si="1"/>
        <v>145000</v>
      </c>
      <c r="J9" s="332"/>
      <c r="K9" s="333"/>
    </row>
    <row r="10" spans="1:13" s="128" customFormat="1" ht="21.75" customHeight="1" x14ac:dyDescent="0.5">
      <c r="A10" s="334"/>
      <c r="B10" s="335" t="s">
        <v>287</v>
      </c>
      <c r="C10" s="336">
        <v>4</v>
      </c>
      <c r="D10" s="261" t="s">
        <v>220</v>
      </c>
      <c r="E10" s="259">
        <v>87000</v>
      </c>
      <c r="F10" s="134">
        <f>E10*C10</f>
        <v>348000</v>
      </c>
      <c r="G10" s="134"/>
      <c r="H10" s="134"/>
      <c r="I10" s="134">
        <f>F10+H10</f>
        <v>348000</v>
      </c>
      <c r="J10" s="332"/>
      <c r="K10" s="333"/>
    </row>
    <row r="11" spans="1:13" s="128" customFormat="1" ht="21.75" customHeight="1" x14ac:dyDescent="0.5">
      <c r="A11" s="334"/>
      <c r="B11" s="335" t="s">
        <v>288</v>
      </c>
      <c r="C11" s="336">
        <v>2</v>
      </c>
      <c r="D11" s="261" t="s">
        <v>220</v>
      </c>
      <c r="E11" s="259">
        <v>42500</v>
      </c>
      <c r="F11" s="134">
        <f>E11*C11</f>
        <v>85000</v>
      </c>
      <c r="G11" s="134"/>
      <c r="H11" s="134"/>
      <c r="I11" s="134">
        <f>F11+H11</f>
        <v>85000</v>
      </c>
      <c r="J11" s="332"/>
      <c r="K11" s="333"/>
    </row>
    <row r="12" spans="1:13" s="128" customFormat="1" ht="21.75" customHeight="1" x14ac:dyDescent="0.5">
      <c r="A12" s="334"/>
      <c r="B12" s="260" t="s">
        <v>289</v>
      </c>
      <c r="C12" s="336">
        <v>12</v>
      </c>
      <c r="D12" s="261" t="s">
        <v>220</v>
      </c>
      <c r="E12" s="259">
        <v>2200</v>
      </c>
      <c r="F12" s="134">
        <f>E12*C12</f>
        <v>26400</v>
      </c>
      <c r="G12" s="134"/>
      <c r="H12" s="134"/>
      <c r="I12" s="134">
        <f>F12+H12</f>
        <v>26400</v>
      </c>
      <c r="J12" s="332"/>
      <c r="K12" s="333"/>
    </row>
    <row r="13" spans="1:13" s="128" customFormat="1" ht="21.75" customHeight="1" x14ac:dyDescent="0.5">
      <c r="A13" s="334"/>
      <c r="B13" s="260" t="s">
        <v>290</v>
      </c>
      <c r="C13" s="336">
        <v>6</v>
      </c>
      <c r="D13" s="261" t="s">
        <v>220</v>
      </c>
      <c r="E13" s="259">
        <v>1590</v>
      </c>
      <c r="F13" s="134">
        <f t="shared" si="0"/>
        <v>9540</v>
      </c>
      <c r="G13" s="134"/>
      <c r="H13" s="134"/>
      <c r="I13" s="134">
        <f t="shared" si="1"/>
        <v>9540</v>
      </c>
      <c r="J13" s="332"/>
      <c r="K13" s="333"/>
    </row>
    <row r="14" spans="1:13" s="128" customFormat="1" x14ac:dyDescent="0.5">
      <c r="A14" s="334"/>
      <c r="B14" s="260" t="s">
        <v>291</v>
      </c>
      <c r="C14" s="336">
        <v>8</v>
      </c>
      <c r="D14" s="261" t="s">
        <v>220</v>
      </c>
      <c r="E14" s="259">
        <v>1350</v>
      </c>
      <c r="F14" s="134">
        <f t="shared" si="0"/>
        <v>10800</v>
      </c>
      <c r="G14" s="134"/>
      <c r="H14" s="134"/>
      <c r="I14" s="134">
        <f t="shared" si="1"/>
        <v>10800</v>
      </c>
      <c r="J14" s="332"/>
    </row>
    <row r="15" spans="1:13" s="128" customFormat="1" x14ac:dyDescent="0.5">
      <c r="A15" s="334"/>
      <c r="B15" s="260" t="s">
        <v>292</v>
      </c>
      <c r="C15" s="336">
        <v>4</v>
      </c>
      <c r="D15" s="261" t="s">
        <v>220</v>
      </c>
      <c r="E15" s="259">
        <v>1450</v>
      </c>
      <c r="F15" s="134">
        <f t="shared" si="0"/>
        <v>5800</v>
      </c>
      <c r="G15" s="337"/>
      <c r="H15" s="134"/>
      <c r="I15" s="134">
        <f t="shared" si="1"/>
        <v>5800</v>
      </c>
      <c r="J15" s="338"/>
    </row>
    <row r="16" spans="1:13" s="1" customFormat="1" x14ac:dyDescent="0.5">
      <c r="A16" s="334"/>
      <c r="B16" s="339" t="s">
        <v>293</v>
      </c>
      <c r="C16" s="331">
        <v>1</v>
      </c>
      <c r="D16" s="340" t="s">
        <v>220</v>
      </c>
      <c r="E16" s="259">
        <v>30000</v>
      </c>
      <c r="F16" s="259">
        <f t="shared" si="0"/>
        <v>30000</v>
      </c>
      <c r="G16" s="341"/>
      <c r="H16" s="341"/>
      <c r="I16" s="259">
        <f t="shared" ref="I16:I32" si="2">F16</f>
        <v>30000</v>
      </c>
      <c r="J16" s="134"/>
    </row>
    <row r="17" spans="1:10" s="1" customFormat="1" x14ac:dyDescent="0.5">
      <c r="A17" s="334"/>
      <c r="B17" s="339" t="s">
        <v>294</v>
      </c>
      <c r="C17" s="331">
        <v>1</v>
      </c>
      <c r="D17" s="340" t="s">
        <v>220</v>
      </c>
      <c r="E17" s="259">
        <v>9900</v>
      </c>
      <c r="F17" s="259">
        <f t="shared" si="0"/>
        <v>9900</v>
      </c>
      <c r="G17" s="341"/>
      <c r="H17" s="341"/>
      <c r="I17" s="259">
        <f t="shared" si="2"/>
        <v>9900</v>
      </c>
      <c r="J17" s="134"/>
    </row>
    <row r="18" spans="1:10" s="1" customFormat="1" x14ac:dyDescent="0.5">
      <c r="A18" s="334"/>
      <c r="B18" s="339" t="s">
        <v>295</v>
      </c>
      <c r="C18" s="331">
        <v>1</v>
      </c>
      <c r="D18" s="340" t="s">
        <v>220</v>
      </c>
      <c r="E18" s="259">
        <v>10000</v>
      </c>
      <c r="F18" s="259">
        <f t="shared" si="0"/>
        <v>10000</v>
      </c>
      <c r="G18" s="341"/>
      <c r="H18" s="341"/>
      <c r="I18" s="259">
        <f t="shared" si="2"/>
        <v>10000</v>
      </c>
      <c r="J18" s="134"/>
    </row>
    <row r="19" spans="1:10" s="1" customFormat="1" x14ac:dyDescent="0.5">
      <c r="A19" s="334"/>
      <c r="B19" s="339" t="s">
        <v>296</v>
      </c>
      <c r="C19" s="331">
        <v>1</v>
      </c>
      <c r="D19" s="340" t="s">
        <v>220</v>
      </c>
      <c r="E19" s="259">
        <v>67500</v>
      </c>
      <c r="F19" s="259">
        <f>E19*C19</f>
        <v>67500</v>
      </c>
      <c r="G19" s="341"/>
      <c r="H19" s="341"/>
      <c r="I19" s="259">
        <f>F19</f>
        <v>67500</v>
      </c>
      <c r="J19" s="134"/>
    </row>
    <row r="20" spans="1:10" s="1" customFormat="1" x14ac:dyDescent="0.5">
      <c r="A20" s="334"/>
      <c r="B20" s="342" t="s">
        <v>297</v>
      </c>
      <c r="C20" s="343">
        <v>40</v>
      </c>
      <c r="D20" s="185" t="s">
        <v>78</v>
      </c>
      <c r="E20" s="134">
        <v>1000</v>
      </c>
      <c r="F20" s="134">
        <f t="shared" si="0"/>
        <v>40000</v>
      </c>
      <c r="G20" s="341"/>
      <c r="H20" s="341"/>
      <c r="I20" s="143">
        <f t="shared" si="2"/>
        <v>40000</v>
      </c>
      <c r="J20" s="134"/>
    </row>
    <row r="21" spans="1:10" s="1" customFormat="1" x14ac:dyDescent="0.5">
      <c r="A21" s="334"/>
      <c r="B21" s="344" t="s">
        <v>298</v>
      </c>
      <c r="C21" s="345" t="s">
        <v>299</v>
      </c>
      <c r="D21" s="346" t="s">
        <v>216</v>
      </c>
      <c r="E21" s="347">
        <v>8500</v>
      </c>
      <c r="F21" s="134">
        <f t="shared" si="0"/>
        <v>17000</v>
      </c>
      <c r="G21" s="204"/>
      <c r="H21" s="204"/>
      <c r="I21" s="143">
        <f t="shared" si="2"/>
        <v>17000</v>
      </c>
      <c r="J21" s="134"/>
    </row>
    <row r="22" spans="1:10" s="1" customFormat="1" x14ac:dyDescent="0.5">
      <c r="A22" s="334"/>
      <c r="B22" s="344" t="s">
        <v>300</v>
      </c>
      <c r="C22" s="345" t="s">
        <v>299</v>
      </c>
      <c r="D22" s="346" t="s">
        <v>216</v>
      </c>
      <c r="E22" s="347">
        <v>9500</v>
      </c>
      <c r="F22" s="134">
        <f t="shared" si="0"/>
        <v>19000</v>
      </c>
      <c r="G22" s="204"/>
      <c r="H22" s="204"/>
      <c r="I22" s="143">
        <f t="shared" si="2"/>
        <v>19000</v>
      </c>
      <c r="J22" s="134"/>
    </row>
    <row r="23" spans="1:10" s="1" customFormat="1" x14ac:dyDescent="0.5">
      <c r="A23" s="334"/>
      <c r="B23" s="344" t="s">
        <v>301</v>
      </c>
      <c r="C23" s="345" t="s">
        <v>302</v>
      </c>
      <c r="D23" s="346" t="s">
        <v>71</v>
      </c>
      <c r="E23" s="347">
        <v>45000</v>
      </c>
      <c r="F23" s="134">
        <f t="shared" si="0"/>
        <v>135000</v>
      </c>
      <c r="G23" s="204"/>
      <c r="H23" s="204"/>
      <c r="I23" s="143">
        <f t="shared" si="2"/>
        <v>135000</v>
      </c>
      <c r="J23" s="134"/>
    </row>
    <row r="24" spans="1:10" s="1" customFormat="1" x14ac:dyDescent="0.5">
      <c r="A24" s="334"/>
      <c r="B24" s="344" t="s">
        <v>303</v>
      </c>
      <c r="C24" s="345" t="s">
        <v>304</v>
      </c>
      <c r="D24" s="346" t="s">
        <v>71</v>
      </c>
      <c r="E24" s="347">
        <v>6500</v>
      </c>
      <c r="F24" s="134">
        <f t="shared" si="0"/>
        <v>26000</v>
      </c>
      <c r="G24" s="204"/>
      <c r="H24" s="204"/>
      <c r="I24" s="143">
        <f t="shared" si="2"/>
        <v>26000</v>
      </c>
      <c r="J24" s="134"/>
    </row>
    <row r="25" spans="1:10" s="1" customFormat="1" x14ac:dyDescent="0.5">
      <c r="A25" s="334"/>
      <c r="B25" s="344" t="s">
        <v>305</v>
      </c>
      <c r="C25" s="345" t="s">
        <v>306</v>
      </c>
      <c r="D25" s="346" t="s">
        <v>71</v>
      </c>
      <c r="E25" s="347">
        <v>30000</v>
      </c>
      <c r="F25" s="134">
        <f t="shared" si="0"/>
        <v>30000</v>
      </c>
      <c r="G25" s="204"/>
      <c r="H25" s="204"/>
      <c r="I25" s="143">
        <f t="shared" si="2"/>
        <v>30000</v>
      </c>
      <c r="J25" s="134"/>
    </row>
    <row r="26" spans="1:10" s="1" customFormat="1" x14ac:dyDescent="0.5">
      <c r="A26" s="334"/>
      <c r="B26" s="344" t="s">
        <v>307</v>
      </c>
      <c r="C26" s="345">
        <v>2</v>
      </c>
      <c r="D26" s="346" t="s">
        <v>71</v>
      </c>
      <c r="E26" s="347">
        <v>7500</v>
      </c>
      <c r="F26" s="134">
        <f t="shared" si="0"/>
        <v>15000</v>
      </c>
      <c r="G26" s="204"/>
      <c r="H26" s="204"/>
      <c r="I26" s="143">
        <f t="shared" si="2"/>
        <v>15000</v>
      </c>
      <c r="J26" s="134"/>
    </row>
    <row r="27" spans="1:10" s="1" customFormat="1" x14ac:dyDescent="0.5">
      <c r="A27" s="334"/>
      <c r="B27" s="344" t="s">
        <v>308</v>
      </c>
      <c r="C27" s="345" t="s">
        <v>306</v>
      </c>
      <c r="D27" s="346" t="s">
        <v>71</v>
      </c>
      <c r="E27" s="347">
        <v>9500</v>
      </c>
      <c r="F27" s="259">
        <f t="shared" si="0"/>
        <v>9500</v>
      </c>
      <c r="G27" s="341"/>
      <c r="H27" s="341"/>
      <c r="I27" s="259">
        <f t="shared" si="2"/>
        <v>9500</v>
      </c>
      <c r="J27" s="134"/>
    </row>
    <row r="28" spans="1:10" s="1" customFormat="1" x14ac:dyDescent="0.5">
      <c r="A28" s="334"/>
      <c r="B28" s="344" t="s">
        <v>309</v>
      </c>
      <c r="C28" s="345">
        <v>1</v>
      </c>
      <c r="D28" s="346" t="s">
        <v>71</v>
      </c>
      <c r="E28" s="347">
        <v>9500</v>
      </c>
      <c r="F28" s="259">
        <f>E28*C28</f>
        <v>9500</v>
      </c>
      <c r="G28" s="341"/>
      <c r="H28" s="341"/>
      <c r="I28" s="259">
        <f>F28</f>
        <v>9500</v>
      </c>
      <c r="J28" s="134"/>
    </row>
    <row r="29" spans="1:10" s="1" customFormat="1" x14ac:dyDescent="0.5">
      <c r="A29" s="334"/>
      <c r="B29" s="344" t="s">
        <v>310</v>
      </c>
      <c r="C29" s="345">
        <v>1</v>
      </c>
      <c r="D29" s="346" t="s">
        <v>71</v>
      </c>
      <c r="E29" s="347">
        <v>37500</v>
      </c>
      <c r="F29" s="259">
        <f>E29*C29</f>
        <v>37500</v>
      </c>
      <c r="G29" s="341"/>
      <c r="H29" s="341"/>
      <c r="I29" s="259">
        <f>F29</f>
        <v>37500</v>
      </c>
      <c r="J29" s="134"/>
    </row>
    <row r="30" spans="1:10" s="1" customFormat="1" x14ac:dyDescent="0.5">
      <c r="A30" s="334"/>
      <c r="B30" s="344" t="s">
        <v>311</v>
      </c>
      <c r="C30" s="345">
        <v>1</v>
      </c>
      <c r="D30" s="346" t="s">
        <v>71</v>
      </c>
      <c r="E30" s="347">
        <v>49900</v>
      </c>
      <c r="F30" s="259">
        <f>E30*C30</f>
        <v>49900</v>
      </c>
      <c r="G30" s="341"/>
      <c r="H30" s="341"/>
      <c r="I30" s="259">
        <f>F30</f>
        <v>49900</v>
      </c>
      <c r="J30" s="134"/>
    </row>
    <row r="31" spans="1:10" s="1" customFormat="1" x14ac:dyDescent="0.5">
      <c r="A31" s="334"/>
      <c r="B31" s="348" t="s">
        <v>312</v>
      </c>
      <c r="C31" s="345"/>
      <c r="D31" s="346"/>
      <c r="E31" s="347"/>
      <c r="F31" s="259"/>
      <c r="G31" s="341"/>
      <c r="H31" s="341"/>
      <c r="I31" s="259"/>
      <c r="J31" s="134"/>
    </row>
    <row r="32" spans="1:10" s="1" customFormat="1" x14ac:dyDescent="0.5">
      <c r="A32" s="334"/>
      <c r="B32" s="349" t="s">
        <v>313</v>
      </c>
      <c r="C32" s="345" t="s">
        <v>306</v>
      </c>
      <c r="D32" s="346" t="s">
        <v>71</v>
      </c>
      <c r="E32" s="347">
        <v>317757.01</v>
      </c>
      <c r="F32" s="134">
        <f t="shared" si="0"/>
        <v>317757.01</v>
      </c>
      <c r="G32" s="347"/>
      <c r="H32" s="347"/>
      <c r="I32" s="143">
        <f t="shared" si="2"/>
        <v>317757.01</v>
      </c>
      <c r="J32" s="134"/>
    </row>
    <row r="33" spans="1:10" s="1" customFormat="1" x14ac:dyDescent="0.5">
      <c r="A33" s="334"/>
      <c r="B33" s="141" t="s">
        <v>314</v>
      </c>
      <c r="C33" s="343">
        <v>1</v>
      </c>
      <c r="D33" s="185" t="s">
        <v>78</v>
      </c>
      <c r="E33" s="134">
        <v>4500</v>
      </c>
      <c r="F33" s="259">
        <f>E33*C33</f>
        <v>4500</v>
      </c>
      <c r="G33" s="341"/>
      <c r="H33" s="341"/>
      <c r="I33" s="259">
        <f>F33</f>
        <v>4500</v>
      </c>
      <c r="J33" s="350"/>
    </row>
    <row r="34" spans="1:10" s="1" customFormat="1" x14ac:dyDescent="0.5">
      <c r="A34" s="334"/>
      <c r="B34" s="141" t="s">
        <v>315</v>
      </c>
      <c r="C34" s="343">
        <v>1</v>
      </c>
      <c r="D34" s="185" t="s">
        <v>78</v>
      </c>
      <c r="E34" s="134">
        <v>3200</v>
      </c>
      <c r="F34" s="259">
        <f>E34*C34</f>
        <v>3200</v>
      </c>
      <c r="G34" s="341"/>
      <c r="H34" s="341"/>
      <c r="I34" s="259">
        <f>F34</f>
        <v>3200</v>
      </c>
      <c r="J34" s="350"/>
    </row>
    <row r="35" spans="1:10" s="1" customFormat="1" x14ac:dyDescent="0.5">
      <c r="A35" s="334"/>
      <c r="B35" s="141" t="s">
        <v>316</v>
      </c>
      <c r="C35" s="343">
        <v>20</v>
      </c>
      <c r="D35" s="185" t="s">
        <v>78</v>
      </c>
      <c r="E35" s="134">
        <v>4250</v>
      </c>
      <c r="F35" s="259">
        <f>E35*C35</f>
        <v>85000</v>
      </c>
      <c r="G35" s="341"/>
      <c r="H35" s="341"/>
      <c r="I35" s="259">
        <f>F35</f>
        <v>85000</v>
      </c>
      <c r="J35" s="350"/>
    </row>
    <row r="36" spans="1:10" s="1" customFormat="1" x14ac:dyDescent="0.5">
      <c r="A36" s="334"/>
      <c r="B36" s="351" t="s">
        <v>317</v>
      </c>
      <c r="C36" s="331">
        <v>40</v>
      </c>
      <c r="D36" s="340" t="s">
        <v>78</v>
      </c>
      <c r="E36" s="259">
        <v>1370</v>
      </c>
      <c r="F36" s="259">
        <f>E36*C36</f>
        <v>54800</v>
      </c>
      <c r="G36" s="341"/>
      <c r="H36" s="341"/>
      <c r="I36" s="259">
        <f>F36</f>
        <v>54800</v>
      </c>
      <c r="J36" s="352"/>
    </row>
    <row r="37" spans="1:10" s="128" customFormat="1" x14ac:dyDescent="0.5">
      <c r="A37" s="334"/>
      <c r="B37" s="353" t="s">
        <v>318</v>
      </c>
      <c r="C37" s="354"/>
      <c r="D37" s="355"/>
      <c r="E37" s="143"/>
      <c r="F37" s="134"/>
      <c r="G37" s="337"/>
      <c r="H37" s="134"/>
      <c r="I37" s="134"/>
      <c r="J37" s="338"/>
    </row>
    <row r="38" spans="1:10" s="128" customFormat="1" x14ac:dyDescent="0.5">
      <c r="A38" s="334"/>
      <c r="B38" s="356" t="s">
        <v>319</v>
      </c>
      <c r="C38" s="354">
        <v>4</v>
      </c>
      <c r="D38" s="355" t="s">
        <v>71</v>
      </c>
      <c r="E38" s="143">
        <v>6500</v>
      </c>
      <c r="F38" s="134">
        <f>E38*C38</f>
        <v>26000</v>
      </c>
      <c r="G38" s="337"/>
      <c r="H38" s="134"/>
      <c r="I38" s="134">
        <f>F38+H38</f>
        <v>26000</v>
      </c>
      <c r="J38" s="338"/>
    </row>
    <row r="39" spans="1:10" s="128" customFormat="1" x14ac:dyDescent="0.5">
      <c r="A39" s="334"/>
      <c r="B39" s="356" t="s">
        <v>320</v>
      </c>
      <c r="C39" s="354">
        <v>1</v>
      </c>
      <c r="D39" s="355" t="s">
        <v>10</v>
      </c>
      <c r="E39" s="143">
        <v>12500</v>
      </c>
      <c r="F39" s="134">
        <f>E39*C39</f>
        <v>12500</v>
      </c>
      <c r="G39" s="337"/>
      <c r="H39" s="134"/>
      <c r="I39" s="134">
        <f>F39+H39</f>
        <v>12500</v>
      </c>
      <c r="J39" s="338"/>
    </row>
    <row r="40" spans="1:10" s="128" customFormat="1" x14ac:dyDescent="0.5">
      <c r="A40" s="334"/>
      <c r="B40" s="356" t="s">
        <v>321</v>
      </c>
      <c r="C40" s="354">
        <v>1</v>
      </c>
      <c r="D40" s="355" t="s">
        <v>220</v>
      </c>
      <c r="E40" s="143">
        <v>9500</v>
      </c>
      <c r="F40" s="134">
        <f>E40*C40</f>
        <v>9500</v>
      </c>
      <c r="G40" s="337"/>
      <c r="H40" s="134"/>
      <c r="I40" s="134">
        <f>F40+H40</f>
        <v>9500</v>
      </c>
      <c r="J40" s="338"/>
    </row>
    <row r="41" spans="1:10" s="128" customFormat="1" x14ac:dyDescent="0.5">
      <c r="A41" s="334"/>
      <c r="B41" s="353" t="s">
        <v>322</v>
      </c>
      <c r="C41" s="336"/>
      <c r="D41" s="355"/>
      <c r="E41" s="143"/>
      <c r="F41" s="134"/>
      <c r="G41" s="337"/>
      <c r="H41" s="134"/>
      <c r="I41" s="134"/>
      <c r="J41" s="338"/>
    </row>
    <row r="42" spans="1:10" s="128" customFormat="1" x14ac:dyDescent="0.5">
      <c r="A42" s="334"/>
      <c r="B42" s="357" t="s">
        <v>323</v>
      </c>
      <c r="C42" s="358">
        <v>2</v>
      </c>
      <c r="D42" s="233" t="s">
        <v>71</v>
      </c>
      <c r="E42" s="240">
        <v>5500</v>
      </c>
      <c r="F42" s="134">
        <f>E42*C42</f>
        <v>11000</v>
      </c>
      <c r="G42" s="337"/>
      <c r="H42" s="134"/>
      <c r="I42" s="134">
        <f>F42+H42</f>
        <v>11000</v>
      </c>
      <c r="J42" s="338"/>
    </row>
    <row r="43" spans="1:10" s="1" customFormat="1" x14ac:dyDescent="0.5">
      <c r="A43" s="334"/>
      <c r="B43" s="357" t="s">
        <v>324</v>
      </c>
      <c r="C43" s="358">
        <v>1</v>
      </c>
      <c r="D43" s="233" t="s">
        <v>71</v>
      </c>
      <c r="E43" s="240">
        <v>22000</v>
      </c>
      <c r="F43" s="134">
        <f>E43*C43</f>
        <v>22000</v>
      </c>
      <c r="G43" s="337"/>
      <c r="H43" s="134"/>
      <c r="I43" s="134">
        <f>F43+H43</f>
        <v>22000</v>
      </c>
      <c r="J43" s="134"/>
    </row>
    <row r="44" spans="1:10" s="1" customFormat="1" x14ac:dyDescent="0.5">
      <c r="A44" s="334"/>
      <c r="B44" s="357" t="s">
        <v>325</v>
      </c>
      <c r="C44" s="358">
        <v>1</v>
      </c>
      <c r="D44" s="233" t="s">
        <v>71</v>
      </c>
      <c r="E44" s="240">
        <v>18900</v>
      </c>
      <c r="F44" s="134">
        <f>E44*C44</f>
        <v>18900</v>
      </c>
      <c r="G44" s="337"/>
      <c r="H44" s="134"/>
      <c r="I44" s="134">
        <f>F44+H44</f>
        <v>18900</v>
      </c>
      <c r="J44" s="134"/>
    </row>
    <row r="45" spans="1:10" s="1" customFormat="1" x14ac:dyDescent="0.5">
      <c r="A45" s="334"/>
      <c r="B45" s="357" t="s">
        <v>326</v>
      </c>
      <c r="C45" s="358">
        <v>1</v>
      </c>
      <c r="D45" s="233" t="s">
        <v>71</v>
      </c>
      <c r="E45" s="240">
        <v>9500</v>
      </c>
      <c r="F45" s="134">
        <f>E45*C45</f>
        <v>9500</v>
      </c>
      <c r="G45" s="337"/>
      <c r="H45" s="134"/>
      <c r="I45" s="134">
        <f>F45+H45</f>
        <v>9500</v>
      </c>
      <c r="J45" s="134"/>
    </row>
    <row r="46" spans="1:10" s="128" customFormat="1" x14ac:dyDescent="0.5">
      <c r="A46" s="334"/>
      <c r="B46" s="353" t="s">
        <v>327</v>
      </c>
      <c r="C46" s="336"/>
      <c r="D46" s="355"/>
      <c r="E46" s="143"/>
      <c r="F46" s="134"/>
      <c r="G46" s="337"/>
      <c r="H46" s="134"/>
      <c r="I46" s="134"/>
      <c r="J46" s="338"/>
    </row>
    <row r="47" spans="1:10" s="128" customFormat="1" x14ac:dyDescent="0.5">
      <c r="A47" s="334"/>
      <c r="B47" s="359" t="s">
        <v>328</v>
      </c>
      <c r="C47" s="336">
        <v>1</v>
      </c>
      <c r="D47" s="355" t="s">
        <v>71</v>
      </c>
      <c r="E47" s="143">
        <v>8000</v>
      </c>
      <c r="F47" s="134">
        <f>E47*C47</f>
        <v>8000</v>
      </c>
      <c r="G47" s="337"/>
      <c r="H47" s="134"/>
      <c r="I47" s="134">
        <f>F47+H47</f>
        <v>8000</v>
      </c>
      <c r="J47" s="338"/>
    </row>
    <row r="48" spans="1:10" s="128" customFormat="1" x14ac:dyDescent="0.5">
      <c r="A48" s="334"/>
      <c r="B48" s="359" t="s">
        <v>329</v>
      </c>
      <c r="C48" s="336">
        <v>1</v>
      </c>
      <c r="D48" s="355" t="s">
        <v>71</v>
      </c>
      <c r="E48" s="143">
        <v>32000</v>
      </c>
      <c r="F48" s="134">
        <f>E48*C48</f>
        <v>32000</v>
      </c>
      <c r="G48" s="337"/>
      <c r="H48" s="134"/>
      <c r="I48" s="134">
        <f>F48+H48</f>
        <v>32000</v>
      </c>
      <c r="J48" s="338"/>
    </row>
    <row r="49" spans="1:10" s="128" customFormat="1" x14ac:dyDescent="0.5">
      <c r="A49" s="334"/>
      <c r="B49" s="353" t="s">
        <v>330</v>
      </c>
      <c r="C49" s="336"/>
      <c r="D49" s="355"/>
      <c r="E49" s="143"/>
      <c r="F49" s="134"/>
      <c r="G49" s="337"/>
      <c r="H49" s="134"/>
      <c r="I49" s="134"/>
      <c r="J49" s="338"/>
    </row>
    <row r="50" spans="1:10" s="128" customFormat="1" x14ac:dyDescent="0.5">
      <c r="A50" s="334"/>
      <c r="B50" s="360" t="s">
        <v>331</v>
      </c>
      <c r="C50" s="358">
        <v>2</v>
      </c>
      <c r="D50" s="254" t="s">
        <v>228</v>
      </c>
      <c r="E50" s="278">
        <v>37500</v>
      </c>
      <c r="F50" s="134">
        <f>E50*C50</f>
        <v>75000</v>
      </c>
      <c r="G50" s="337"/>
      <c r="H50" s="134"/>
      <c r="I50" s="134">
        <f>F50+H50</f>
        <v>75000</v>
      </c>
      <c r="J50" s="338"/>
    </row>
    <row r="51" spans="1:10" s="128" customFormat="1" x14ac:dyDescent="0.5">
      <c r="A51" s="334"/>
      <c r="B51" s="356" t="s">
        <v>256</v>
      </c>
      <c r="C51" s="336">
        <v>1</v>
      </c>
      <c r="D51" s="254" t="s">
        <v>228</v>
      </c>
      <c r="E51" s="361">
        <v>49000</v>
      </c>
      <c r="F51" s="134">
        <f>E51*C51</f>
        <v>49000</v>
      </c>
      <c r="G51" s="337"/>
      <c r="H51" s="134"/>
      <c r="I51" s="134">
        <f>F51+H51</f>
        <v>49000</v>
      </c>
      <c r="J51" s="338"/>
    </row>
    <row r="52" spans="1:10" s="128" customFormat="1" x14ac:dyDescent="0.5">
      <c r="A52" s="334"/>
      <c r="B52" s="356" t="s">
        <v>332</v>
      </c>
      <c r="C52" s="336">
        <v>1</v>
      </c>
      <c r="D52" s="254" t="s">
        <v>228</v>
      </c>
      <c r="E52" s="361">
        <v>30000</v>
      </c>
      <c r="F52" s="134">
        <f>E52*C52</f>
        <v>30000</v>
      </c>
      <c r="G52" s="337"/>
      <c r="H52" s="134"/>
      <c r="I52" s="134">
        <f>F52+H52</f>
        <v>30000</v>
      </c>
      <c r="J52" s="338"/>
    </row>
    <row r="53" spans="1:10" s="128" customFormat="1" x14ac:dyDescent="0.5">
      <c r="A53" s="334"/>
      <c r="B53" s="362" t="s">
        <v>227</v>
      </c>
      <c r="C53" s="336">
        <v>1</v>
      </c>
      <c r="D53" s="355" t="s">
        <v>71</v>
      </c>
      <c r="E53" s="361">
        <v>21300</v>
      </c>
      <c r="F53" s="134">
        <f>E53*C53</f>
        <v>21300</v>
      </c>
      <c r="G53" s="337"/>
      <c r="H53" s="134"/>
      <c r="I53" s="134">
        <f>F53+H53</f>
        <v>21300</v>
      </c>
      <c r="J53" s="338"/>
    </row>
    <row r="54" spans="1:10" s="128" customFormat="1" ht="22.5" thickBot="1" x14ac:dyDescent="0.55000000000000004">
      <c r="A54" s="334"/>
      <c r="B54" s="360" t="s">
        <v>333</v>
      </c>
      <c r="C54" s="336">
        <v>1</v>
      </c>
      <c r="D54" s="355" t="s">
        <v>71</v>
      </c>
      <c r="E54" s="361">
        <v>22000</v>
      </c>
      <c r="F54" s="134">
        <f>E54*C54</f>
        <v>22000</v>
      </c>
      <c r="G54" s="337"/>
      <c r="H54" s="134"/>
      <c r="I54" s="134">
        <f>F54+H54</f>
        <v>22000</v>
      </c>
      <c r="J54" s="338"/>
    </row>
    <row r="55" spans="1:10" s="328" customFormat="1" ht="22.5" thickBot="1" x14ac:dyDescent="0.55000000000000004">
      <c r="A55" s="363"/>
      <c r="B55" s="364" t="s">
        <v>334</v>
      </c>
      <c r="C55" s="365"/>
      <c r="D55" s="366"/>
      <c r="E55" s="367"/>
      <c r="F55" s="368">
        <f>SUM(F7:F54)</f>
        <v>2068297.01</v>
      </c>
      <c r="G55" s="368"/>
      <c r="H55" s="368"/>
      <c r="I55" s="368">
        <f>SUM(I7:I54)</f>
        <v>2068297.01</v>
      </c>
      <c r="J55" s="369"/>
    </row>
    <row r="56" spans="1:10" s="328" customFormat="1" x14ac:dyDescent="0.5">
      <c r="A56" s="308"/>
      <c r="B56" s="309"/>
      <c r="C56" s="308"/>
      <c r="D56" s="308"/>
      <c r="E56" s="308"/>
      <c r="F56" s="308"/>
      <c r="G56" s="308"/>
      <c r="H56" s="308"/>
      <c r="I56" s="308"/>
      <c r="J56" s="308"/>
    </row>
    <row r="57" spans="1:10" s="328" customFormat="1" x14ac:dyDescent="0.5">
      <c r="A57" s="308"/>
      <c r="B57" s="309"/>
      <c r="C57" s="308"/>
      <c r="D57" s="308"/>
      <c r="E57" s="308"/>
      <c r="F57" s="308"/>
      <c r="G57" s="308"/>
      <c r="H57" s="308"/>
      <c r="I57" s="308"/>
      <c r="J57" s="308"/>
    </row>
    <row r="58" spans="1:10" s="328" customFormat="1" x14ac:dyDescent="0.5">
      <c r="A58" s="308"/>
      <c r="B58" s="309"/>
      <c r="C58" s="308"/>
      <c r="D58" s="308"/>
      <c r="E58" s="308"/>
      <c r="F58" s="308"/>
      <c r="G58" s="308"/>
      <c r="H58" s="308"/>
      <c r="I58" s="308"/>
      <c r="J58" s="308"/>
    </row>
    <row r="59" spans="1:10" s="328" customFormat="1" x14ac:dyDescent="0.5">
      <c r="A59" s="308"/>
      <c r="B59" s="309"/>
      <c r="C59" s="308"/>
      <c r="D59" s="308"/>
      <c r="E59" s="308"/>
      <c r="F59" s="308"/>
      <c r="G59" s="308"/>
      <c r="H59" s="308"/>
      <c r="I59" s="308"/>
      <c r="J59" s="308"/>
    </row>
    <row r="60" spans="1:10" s="328" customFormat="1" x14ac:dyDescent="0.5">
      <c r="A60" s="308"/>
      <c r="B60" s="309"/>
      <c r="C60" s="308"/>
      <c r="D60" s="308"/>
      <c r="E60" s="308"/>
      <c r="F60" s="308"/>
      <c r="G60" s="308"/>
      <c r="H60" s="308"/>
      <c r="I60" s="308"/>
      <c r="J60" s="308"/>
    </row>
    <row r="61" spans="1:10" s="328" customFormat="1" x14ac:dyDescent="0.5">
      <c r="A61" s="308"/>
      <c r="B61" s="309"/>
      <c r="C61" s="308"/>
      <c r="D61" s="308"/>
      <c r="E61" s="308"/>
      <c r="F61" s="308"/>
      <c r="G61" s="308"/>
      <c r="H61" s="308"/>
      <c r="I61" s="308"/>
      <c r="J61" s="308"/>
    </row>
    <row r="62" spans="1:10" s="328" customFormat="1" x14ac:dyDescent="0.5">
      <c r="A62" s="308"/>
      <c r="B62" s="309"/>
      <c r="C62" s="308"/>
      <c r="D62" s="308"/>
      <c r="E62" s="308"/>
      <c r="F62" s="308"/>
      <c r="G62" s="308"/>
      <c r="H62" s="308"/>
      <c r="I62" s="308"/>
      <c r="J62" s="308"/>
    </row>
  </sheetData>
  <mergeCells count="10">
    <mergeCell ref="K3:L3"/>
    <mergeCell ref="H4:I4"/>
    <mergeCell ref="A5:A6"/>
    <mergeCell ref="B5:B6"/>
    <mergeCell ref="C5:C6"/>
    <mergeCell ref="D5:D6"/>
    <mergeCell ref="E5:F5"/>
    <mergeCell ref="G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ปร.6</vt:lpstr>
      <vt:lpstr>ปร.5 อาคาร</vt:lpstr>
      <vt:lpstr>ปร.4 อาคาร</vt:lpstr>
      <vt:lpstr>ปร.5 ครุภัณฑ์จัดซื้อ</vt:lpstr>
      <vt:lpstr>ปร.4 ครุภัณฑ์จัดซื้อ</vt:lpstr>
      <vt:lpstr>ปร.5 ค่าใช้จ่ายพิเศษ</vt:lpstr>
      <vt:lpstr>ค่าใช้จ่ายพิเศษ</vt:lpstr>
      <vt:lpstr>หาค่า F</vt:lpstr>
      <vt:lpstr>Sheet5</vt:lpstr>
      <vt:lpstr>'หาค่า 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 PLAN</dc:creator>
  <cp:lastModifiedBy>Personal</cp:lastModifiedBy>
  <dcterms:created xsi:type="dcterms:W3CDTF">2024-05-15T05:20:00Z</dcterms:created>
  <dcterms:modified xsi:type="dcterms:W3CDTF">2024-05-21T02:58:41Z</dcterms:modified>
</cp:coreProperties>
</file>